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8) จัดซื้อกอง\"/>
    </mc:Choice>
  </mc:AlternateContent>
  <xr:revisionPtr revIDLastSave="0" documentId="8_{3474E4F4-B5CE-4A47-AF62-B33FD04F15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การขออนุมัติ" sheetId="15" r:id="rId1"/>
    <sheet name="ใบสั่งจ้าง" sheetId="8" r:id="rId2"/>
    <sheet name="ใบตรวจรับพัสดุ " sheetId="13" r:id="rId3"/>
  </sheets>
  <calcPr calcId="191029"/>
</workbook>
</file>

<file path=xl/calcChain.xml><?xml version="1.0" encoding="utf-8"?>
<calcChain xmlns="http://schemas.openxmlformats.org/spreadsheetml/2006/main">
  <c r="L6" i="13" l="1"/>
  <c r="L8" i="13"/>
  <c r="L55" i="13"/>
  <c r="L53" i="13"/>
  <c r="M14" i="8"/>
  <c r="M15" i="8"/>
  <c r="K81" i="13" l="1"/>
  <c r="K79" i="13"/>
  <c r="I71" i="13"/>
  <c r="I72" i="13"/>
  <c r="I73" i="13"/>
  <c r="I74" i="13"/>
  <c r="I75" i="13"/>
  <c r="I76" i="13"/>
  <c r="I77" i="13"/>
  <c r="I78" i="13"/>
  <c r="D71" i="13"/>
  <c r="D72" i="13"/>
  <c r="D73" i="13"/>
  <c r="D74" i="13"/>
  <c r="D75" i="13"/>
  <c r="D76" i="13"/>
  <c r="D77" i="13"/>
  <c r="D78" i="13"/>
  <c r="C71" i="13"/>
  <c r="C72" i="13"/>
  <c r="C73" i="13"/>
  <c r="C74" i="13"/>
  <c r="C75" i="13"/>
  <c r="C76" i="13"/>
  <c r="C77" i="13"/>
  <c r="C78" i="13"/>
  <c r="B71" i="13"/>
  <c r="B72" i="13"/>
  <c r="B73" i="13"/>
  <c r="B74" i="13"/>
  <c r="B75" i="13"/>
  <c r="B76" i="13"/>
  <c r="B77" i="13"/>
  <c r="B78" i="13"/>
  <c r="I70" i="13"/>
  <c r="D70" i="13"/>
  <c r="C70" i="13"/>
  <c r="B70" i="13"/>
  <c r="I65" i="13"/>
  <c r="I66" i="13"/>
  <c r="I67" i="13"/>
  <c r="I68" i="13"/>
  <c r="I69" i="13"/>
  <c r="D65" i="13"/>
  <c r="D66" i="13"/>
  <c r="D67" i="13"/>
  <c r="D68" i="13"/>
  <c r="D69" i="13"/>
  <c r="C65" i="13"/>
  <c r="C66" i="13"/>
  <c r="C67" i="13"/>
  <c r="C68" i="13"/>
  <c r="C69" i="13"/>
  <c r="B65" i="13"/>
  <c r="B66" i="13"/>
  <c r="B67" i="13"/>
  <c r="B68" i="13"/>
  <c r="B69" i="13"/>
  <c r="I64" i="13"/>
  <c r="D64" i="13"/>
  <c r="C64" i="13"/>
  <c r="B64" i="13"/>
  <c r="I36" i="13"/>
  <c r="I37" i="13"/>
  <c r="I38" i="13"/>
  <c r="I39" i="13"/>
  <c r="I40" i="13"/>
  <c r="I41" i="13"/>
  <c r="I42" i="13"/>
  <c r="I43" i="13"/>
  <c r="I44" i="13"/>
  <c r="D36" i="13"/>
  <c r="D37" i="13"/>
  <c r="D38" i="13"/>
  <c r="D39" i="13"/>
  <c r="D40" i="13"/>
  <c r="D41" i="13"/>
  <c r="D42" i="13"/>
  <c r="D43" i="13"/>
  <c r="D44" i="13"/>
  <c r="C36" i="13"/>
  <c r="C37" i="13"/>
  <c r="C38" i="13"/>
  <c r="C39" i="13"/>
  <c r="C40" i="13"/>
  <c r="C41" i="13"/>
  <c r="C42" i="13"/>
  <c r="C43" i="13"/>
  <c r="C44" i="13"/>
  <c r="B36" i="13"/>
  <c r="B37" i="13"/>
  <c r="B38" i="13"/>
  <c r="B39" i="13"/>
  <c r="B40" i="13"/>
  <c r="B41" i="13"/>
  <c r="B42" i="13"/>
  <c r="B43" i="13"/>
  <c r="B44" i="13"/>
  <c r="I35" i="13"/>
  <c r="D35" i="13"/>
  <c r="C35" i="13"/>
  <c r="B35" i="13"/>
  <c r="I27" i="13"/>
  <c r="I28" i="13"/>
  <c r="I29" i="13"/>
  <c r="I30" i="13"/>
  <c r="I31" i="13"/>
  <c r="I32" i="13"/>
  <c r="I33" i="13"/>
  <c r="I34" i="13"/>
  <c r="I18" i="13"/>
  <c r="I19" i="13"/>
  <c r="I20" i="13"/>
  <c r="I21" i="13"/>
  <c r="I22" i="13"/>
  <c r="I23" i="13"/>
  <c r="I24" i="13"/>
  <c r="I25" i="13"/>
  <c r="I26" i="13"/>
  <c r="D28" i="13"/>
  <c r="D29" i="13"/>
  <c r="D30" i="13"/>
  <c r="D31" i="13"/>
  <c r="D32" i="13"/>
  <c r="D33" i="13"/>
  <c r="D34" i="13"/>
  <c r="D25" i="13"/>
  <c r="D26" i="13"/>
  <c r="D27" i="13"/>
  <c r="D22" i="13"/>
  <c r="D23" i="13"/>
  <c r="D24" i="13"/>
  <c r="D18" i="13"/>
  <c r="D19" i="13"/>
  <c r="D20" i="13"/>
  <c r="D21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B28" i="13"/>
  <c r="B29" i="13"/>
  <c r="B30" i="13"/>
  <c r="B31" i="13"/>
  <c r="B32" i="13"/>
  <c r="B33" i="13"/>
  <c r="B34" i="13"/>
  <c r="B18" i="13"/>
  <c r="B19" i="13"/>
  <c r="B20" i="13"/>
  <c r="B21" i="13"/>
  <c r="B22" i="13"/>
  <c r="B23" i="13"/>
  <c r="B24" i="13"/>
  <c r="B25" i="13"/>
  <c r="B26" i="13"/>
  <c r="B27" i="13"/>
  <c r="I17" i="13"/>
  <c r="D17" i="13"/>
  <c r="C17" i="13"/>
  <c r="B17" i="13"/>
  <c r="L146" i="15" l="1"/>
  <c r="L145" i="15"/>
  <c r="L83" i="15"/>
  <c r="L84" i="15"/>
  <c r="L85" i="15"/>
  <c r="K37" i="13" s="1"/>
  <c r="M85" i="15"/>
  <c r="L86" i="15"/>
  <c r="L87" i="15"/>
  <c r="L88" i="15"/>
  <c r="L89" i="15"/>
  <c r="L90" i="15"/>
  <c r="L91" i="15"/>
  <c r="L92" i="15"/>
  <c r="L93" i="15"/>
  <c r="L94" i="15"/>
  <c r="L95" i="15"/>
  <c r="L96" i="15"/>
  <c r="L41" i="15"/>
  <c r="L40" i="15"/>
  <c r="L98" i="15"/>
  <c r="L97" i="15"/>
  <c r="L39" i="15"/>
  <c r="L38" i="15"/>
  <c r="M40" i="15" l="1"/>
  <c r="K33" i="13"/>
  <c r="M93" i="15"/>
  <c r="K64" i="13"/>
  <c r="M145" i="15"/>
  <c r="K75" i="13"/>
  <c r="M41" i="15"/>
  <c r="K34" i="13"/>
  <c r="M96" i="15"/>
  <c r="K67" i="13"/>
  <c r="M95" i="15"/>
  <c r="K66" i="13"/>
  <c r="M94" i="15"/>
  <c r="K65" i="13"/>
  <c r="M92" i="15"/>
  <c r="K44" i="13"/>
  <c r="M91" i="15"/>
  <c r="K43" i="13"/>
  <c r="M90" i="15"/>
  <c r="K42" i="13"/>
  <c r="M89" i="15"/>
  <c r="K41" i="13"/>
  <c r="M88" i="15"/>
  <c r="K40" i="13"/>
  <c r="M87" i="15"/>
  <c r="K39" i="13"/>
  <c r="M86" i="15"/>
  <c r="K38" i="13"/>
  <c r="M84" i="15"/>
  <c r="K36" i="13"/>
  <c r="M38" i="15"/>
  <c r="K31" i="13"/>
  <c r="M83" i="15"/>
  <c r="K35" i="13"/>
  <c r="M39" i="15"/>
  <c r="K32" i="13"/>
  <c r="M97" i="15"/>
  <c r="K68" i="13"/>
  <c r="M146" i="15"/>
  <c r="K76" i="13"/>
  <c r="M98" i="15"/>
  <c r="K69" i="13"/>
  <c r="S97" i="15"/>
  <c r="L35" i="15"/>
  <c r="K28" i="13" s="1"/>
  <c r="L33" i="15"/>
  <c r="L34" i="15"/>
  <c r="K27" i="13" s="1"/>
  <c r="M34" i="15"/>
  <c r="L36" i="15"/>
  <c r="M150" i="15"/>
  <c r="L148" i="15"/>
  <c r="L147" i="15"/>
  <c r="L144" i="15"/>
  <c r="L143" i="15"/>
  <c r="L142" i="15"/>
  <c r="L141" i="15"/>
  <c r="K71" i="13" s="1"/>
  <c r="L140" i="15"/>
  <c r="M36" i="15" l="1"/>
  <c r="K29" i="13"/>
  <c r="M142" i="15"/>
  <c r="K72" i="13"/>
  <c r="M143" i="15"/>
  <c r="K73" i="13"/>
  <c r="M147" i="15"/>
  <c r="K77" i="13"/>
  <c r="M140" i="15"/>
  <c r="K70" i="13"/>
  <c r="M144" i="15"/>
  <c r="K74" i="13"/>
  <c r="M148" i="15"/>
  <c r="K78" i="13"/>
  <c r="M33" i="15"/>
  <c r="K26" i="13"/>
  <c r="M35" i="15"/>
  <c r="M151" i="15"/>
  <c r="M141" i="15"/>
  <c r="L151" i="15" l="1"/>
  <c r="F151" i="15" l="1"/>
  <c r="K82" i="13"/>
  <c r="K20" i="8"/>
  <c r="K19" i="8"/>
  <c r="K18" i="8"/>
  <c r="K17" i="8"/>
  <c r="K16" i="8"/>
  <c r="K15" i="8"/>
  <c r="K14" i="8"/>
  <c r="F20" i="8"/>
  <c r="F19" i="8"/>
  <c r="F18" i="8"/>
  <c r="F17" i="8"/>
  <c r="F16" i="8"/>
  <c r="F15" i="8"/>
  <c r="F14" i="8"/>
  <c r="F13" i="8"/>
  <c r="F12" i="8"/>
  <c r="L27" i="15"/>
  <c r="L28" i="15"/>
  <c r="L29" i="15"/>
  <c r="L30" i="15"/>
  <c r="L31" i="15"/>
  <c r="L32" i="15"/>
  <c r="L37" i="15"/>
  <c r="M29" i="15" l="1"/>
  <c r="K22" i="13"/>
  <c r="M28" i="15"/>
  <c r="K21" i="13"/>
  <c r="M27" i="15"/>
  <c r="K20" i="13"/>
  <c r="M37" i="15"/>
  <c r="K30" i="13"/>
  <c r="M32" i="15"/>
  <c r="K25" i="13"/>
  <c r="M31" i="15"/>
  <c r="K24" i="13"/>
  <c r="M30" i="15"/>
  <c r="K23" i="13"/>
  <c r="L25" i="15"/>
  <c r="K18" i="13" s="1"/>
  <c r="L26" i="15"/>
  <c r="L24" i="15"/>
  <c r="K17" i="13" l="1"/>
  <c r="S41" i="15"/>
  <c r="M26" i="15"/>
  <c r="K19" i="13"/>
  <c r="M25" i="15"/>
  <c r="K11" i="8"/>
  <c r="M11" i="8" s="1"/>
  <c r="E90" i="13" l="1"/>
  <c r="E88" i="13"/>
  <c r="F37" i="8" l="1"/>
  <c r="M24" i="15" l="1"/>
  <c r="C11" i="8" l="1"/>
  <c r="A90" i="13" l="1"/>
  <c r="A88" i="13"/>
  <c r="K53" i="8" l="1"/>
  <c r="K13" i="8"/>
  <c r="K12" i="8"/>
  <c r="F11" i="8"/>
  <c r="M17" i="8" l="1"/>
  <c r="M18" i="8"/>
  <c r="M19" i="8"/>
  <c r="M16" i="8"/>
  <c r="M20" i="8"/>
  <c r="M13" i="8"/>
  <c r="M12" i="8"/>
  <c r="M24" i="8" l="1"/>
  <c r="M23" i="8" s="1"/>
  <c r="C12" i="8"/>
  <c r="C13" i="8" l="1"/>
  <c r="E82" i="13" l="1"/>
  <c r="G24" i="8"/>
</calcChain>
</file>

<file path=xl/sharedStrings.xml><?xml version="1.0" encoding="utf-8"?>
<sst xmlns="http://schemas.openxmlformats.org/spreadsheetml/2006/main" count="410" uniqueCount="154">
  <si>
    <t>แหล่งเงิน</t>
  </si>
  <si>
    <t>รหัสแหล่งเงิน</t>
  </si>
  <si>
    <t>รหัสแผนงาน</t>
  </si>
  <si>
    <t>รหัสหน่วยงาน</t>
  </si>
  <si>
    <t>รหัสกองทุน</t>
  </si>
  <si>
    <t>รหัสงาน/โครงการ</t>
  </si>
  <si>
    <t>รหัสกิจกรรม</t>
  </si>
  <si>
    <t>แผนงาน</t>
  </si>
  <si>
    <t>หน่วยงาน</t>
  </si>
  <si>
    <t>กองทุน</t>
  </si>
  <si>
    <t>งานโครงการ</t>
  </si>
  <si>
    <t>กิจกรรม</t>
  </si>
  <si>
    <t>งบประมาณ</t>
  </si>
  <si>
    <t>รหัสงบประมาณ</t>
  </si>
  <si>
    <t>วงเงินงบประมาณค่าพัสดุ</t>
  </si>
  <si>
    <t>บาท</t>
  </si>
  <si>
    <t>รหัสหมวดรายจ่าย</t>
  </si>
  <si>
    <t xml:space="preserve">หมวดรายจ่าย </t>
  </si>
  <si>
    <t xml:space="preserve">ประเภท </t>
  </si>
  <si>
    <t>งบประมาณที่ได้รับ</t>
  </si>
  <si>
    <t>คงเหลือ</t>
  </si>
  <si>
    <t>ขอใช้ครั้งนี้</t>
  </si>
  <si>
    <t>ยอดคงเหลือ</t>
  </si>
  <si>
    <t>ยอดปรับปรุง</t>
  </si>
  <si>
    <t>ยอดคืนเงินสด</t>
  </si>
  <si>
    <t>คงเหลือสุทธิ</t>
  </si>
  <si>
    <t>ผู้ตรวจ</t>
  </si>
  <si>
    <t>สำหรับหน่วยงาน</t>
  </si>
  <si>
    <t>รหัสงานบริการวิชาการ</t>
  </si>
  <si>
    <t>ลำดับที่</t>
  </si>
  <si>
    <t>จำนวน</t>
  </si>
  <si>
    <t>ราคาโดยประมาณ</t>
  </si>
  <si>
    <t>หน่วยนับ</t>
  </si>
  <si>
    <t>ต่อหน่วย</t>
  </si>
  <si>
    <t>รวม</t>
  </si>
  <si>
    <t>ราคารวมก่อนภาษี</t>
  </si>
  <si>
    <t>ภาษีมูลค่าเพิ่ม</t>
  </si>
  <si>
    <t>รวมเงินสุทธิ</t>
  </si>
  <si>
    <t>=</t>
  </si>
  <si>
    <t>ชื่อ - สกุล</t>
  </si>
  <si>
    <t>ตำแหน่ง</t>
  </si>
  <si>
    <t>ผู้ขอให้ซื้อ/จ้าง</t>
  </si>
  <si>
    <t>(ลงชื่อ)……………………………………..</t>
  </si>
  <si>
    <t>มหาวิทยาลัยเทคโนโลยีพระจอมเกล้าพระนครเหนือ</t>
  </si>
  <si>
    <t>(ตัวอักษร)</t>
  </si>
  <si>
    <t>1518 ถนนประชาราษฎร์ 1 เขตบางซื่อ กรุงเทพฯ 10800</t>
  </si>
  <si>
    <t xml:space="preserve"> </t>
  </si>
  <si>
    <t>ใบตรวจรับพัสดุ</t>
  </si>
  <si>
    <t>หมวดรายจ่าย</t>
  </si>
  <si>
    <t>รายการ</t>
  </si>
  <si>
    <t>จำนวนเงิน</t>
  </si>
  <si>
    <t>ราคา/หน่วย</t>
  </si>
  <si>
    <t>ลายมือชื่อ</t>
  </si>
  <si>
    <t>ข้อตกลงและเงื่อนไขใบสั่งซื้อ/สั่งจ้าง</t>
  </si>
  <si>
    <t>คิดภาษีมูลค่าเพิ่มให้กรอก =7</t>
  </si>
  <si>
    <t>ไม่คิดภาษีกรอก =0</t>
  </si>
  <si>
    <t>ข้อตกลงในการใช้งาน</t>
  </si>
  <si>
    <t>1.ผู้ใช้ต้องตรวจสอบ Link และสูตรทุกครั้งที่มีการแก้ไข  การใส่สูตรและรายการต่างๆมาให้เป็นแนวทางและตัวอย่างในการทำงาน</t>
  </si>
  <si>
    <t>2. ผู้ใช้ต้องตรวจสอบด้วยตัวเองทุกครั้ง จะนำรายละเอียดในแบบฟอร์มมาเป็นข้ออ้างในการทำงานไม่ได้ เนื่องจากตัวเลข</t>
  </si>
  <si>
    <t>เป็นเพียงตัวอย่างเท่านั้น</t>
  </si>
  <si>
    <t>3. การจัดทำแบบฟอร์มตัวอย่งครั้งนี้อาจเกิดข้อผิดพลาด หากพบ ติดต่อ กองงานพัสดุ โทร.1156</t>
  </si>
  <si>
    <t>หรือ แจ้งงามพล  สุวรรณถาวร  โทร.4221 เพื่อนำไปปรับปรุงต่อไป</t>
  </si>
  <si>
    <t xml:space="preserve">   บาท</t>
  </si>
  <si>
    <t xml:space="preserve">   วัน</t>
  </si>
  <si>
    <t xml:space="preserve">          วันที่……...................................................................</t>
  </si>
  <si>
    <t xml:space="preserve"> (ลงชื่อ)………………....................................…....................อธิการบดี</t>
  </si>
  <si>
    <t>(ลงชื่อ)………………..................................................................รองอธิการบดี</t>
  </si>
  <si>
    <t>เรียน     .....................................................................................</t>
  </si>
  <si>
    <t xml:space="preserve">           ตามที่ท่านได้เสนอราคาตามใบเสนอราคา  เลขที่.................  วันที่..................................................  บัดนี้ ทางมหาวิทยาลัยฯ มีความประสงค์สั่งซื้อ/สั่งจ้างพัสดุ  ดังรายการต่อไปนี้</t>
  </si>
  <si>
    <t>หน่วยละ (บาท)</t>
  </si>
  <si>
    <t>2.  สิ่งของตามใบสั่งซื้อ/จ้างนี้ มหาวิทยาลัยฯ จะยอมรับเมื่อกรรมการหรือคณะกรรมการตรวจรับได้ตรวจรับเป็นการถูกต้องเรียบร้อยแล้ว</t>
  </si>
  <si>
    <t>3.  ผู้ขาย/ผู้รับจ้างจะต้องนำสิ่งของและใบส่งของพร้อมทั้งใบสั่งซื้อ/จ้างมาให้กรรมการหรือคณะกรรมการตรวจรับดูด้วย</t>
  </si>
  <si>
    <t xml:space="preserve">                      </t>
  </si>
  <si>
    <t>ผู้สั่งซื้อ</t>
  </si>
  <si>
    <t>………………………………………...………….………………………</t>
  </si>
  <si>
    <t>ผู้ขาย/ผู้รับจ้าง</t>
  </si>
  <si>
    <t>งาน/โครงการ</t>
  </si>
  <si>
    <t>รายการขออนุมัติซื้อ/จ้างโดยวิธีเฉพาะเจาะจง</t>
  </si>
  <si>
    <t>จำนวนเงินที่ขอซื้อ/จ้าง</t>
  </si>
  <si>
    <r>
      <t>เหตุผลที่ต้องซื้อ/จ้าง โดยวิธีเฉพาะเจาะจง เนื่องจาก</t>
    </r>
    <r>
      <rPr>
        <b/>
        <sz val="11"/>
        <color theme="1"/>
        <rFont val="TH SarabunPSK"/>
        <family val="2"/>
      </rPr>
      <t xml:space="preserve">  ตามมาตรา 56 (2)(ข) การซื้อหรือจัดซื้อจัดจ้างพัสดุที่มีการผลิต จำหน่าย ก่อสร้าง หรือให้บริการทั่วไป (วงเงินไม่เกิน 500,000.00 บาท)</t>
    </r>
  </si>
  <si>
    <t>จึงเรียนมาเพื่อโปรดอนุมัติให้จัดซื้อ/จัดจ้าง</t>
  </si>
  <si>
    <t xml:space="preserve">1.  สิ่งของที่ซื้อขายตามใบสั่งซื้อ/จ้างนี้ ต้องมีคุณภาพไม่ต่ำกว่าที่กำหนดไว้ตามรายละเอียดในใบเสนอราคาและเอกสารแนบท้ายใบสั่งซื้อ/จ้างนี้ซึ่งเป็นของแท้และไม่เคยถูกใช้งานมาก่อน ในกรณีที่เป็นการซื้อขาย/จ้างทำสิ่งของที่จะต้องมีการตรวจทดลอง </t>
  </si>
  <si>
    <t xml:space="preserve">     ผู้ขาย/ผู้รับจ้างยินยอมรับรองว่าเมื่อตรวจทดลองแล้ว ต้องมีคุณภาพไม่ต่ำกว่าที่กำหนดไว้ด้วย</t>
  </si>
  <si>
    <t>4.  ผู้ขาย/ผู้รับจ้างยินยอมส่งของภายในวันที่ที่กำหนดในใบสั่งซื้อ/จ้าง เมื่อพ้นกำหนดแล้วผู้ขาย/ผู้รับจ้างยินยอมให้ปรับรายวันในอัตราร้อยละ 0.2 ของราคาสิ่งของที่ยังไม่ได้รับมอบ โดยนับถัดจากวันครบกำหนดถึงวันที่ผู้ขาย/ผู้รับจ้างได้นำสิ่งของมาส่งให้</t>
  </si>
  <si>
    <t xml:space="preserve">     ผู้ซื้อ/จ้างจนถูกต้องครบถ้วน</t>
  </si>
  <si>
    <t>5.  ผู้ขาย/ผู้รับจ้างยินยอมรับประกันความชำรุดบกพร่องหรือขัดข้องของสิ่งของที่สั่งซื้อ/จ้างนี้ เป็นเวลา .... วัน นับแต่วันที่มหาวิทยาลัยฯ ได้รับมอบ โดยนับวันรับมอบวันแรกเป็นวันที่เริ่มต้น และภายในกำหนดเวลาดังกล่าว หากสิ่งของตามใบสั่งซื้อ/จ้างนี้</t>
  </si>
  <si>
    <t xml:space="preserve">    เป็นวันเริ่มต้น</t>
  </si>
  <si>
    <t xml:space="preserve">    เกิดชำรุดบกพร่องหรือขัดข้องอันเนื่องมาจากการใช้งานตามปกติ ผู้ขาย/ผู้รับจ้างยอมรับจัดการซ่อมแซมหรือแก้ไขให้อยู่ในสภาพใช้การได้ดีดังเดิมภายใน ....วัน นับแต่วันที่ได้รับแจ้งจากมหาวิทยาลัยฯ โดยไม่คิดค่าใช้จ่ายใดๆ ทั้งสิ้น โดยให้นับวันที่ได้รับแจ้ง</t>
  </si>
  <si>
    <t xml:space="preserve">   ข้าพเจ้าได้อ่านและเข้าใจข้อความตามข้อตกลงในระหว่างผู้ซื้อ/ผู้จ้างและผู้ขาย/ผู้รับจ้างตามใบสั่งซื้อ/จ้างนี้แล้ว และยินยอมปฏิบัติตามทุกประการ</t>
  </si>
  <si>
    <t xml:space="preserve">   จึงได้ลงลายมือชื่อไว้เป็นสำคัญ พร้อมทั้งได้รับต้นฉบับใบสั่งซื้อ/จ้างไว้แล้ว</t>
  </si>
  <si>
    <t>(…………...…............…………...…………....………………..)</t>
  </si>
  <si>
    <t>……………...……………..….....................…...………</t>
  </si>
  <si>
    <t xml:space="preserve"> ...............................................................</t>
  </si>
  <si>
    <t xml:space="preserve">ส่วนลด                                        </t>
  </si>
  <si>
    <t xml:space="preserve">ภาษีมูลค่าเพิ่ม                             </t>
  </si>
  <si>
    <t xml:space="preserve">รวมเงินสุทธิ                              </t>
  </si>
  <si>
    <r>
      <t>เล่มที่</t>
    </r>
    <r>
      <rPr>
        <b/>
        <sz val="11"/>
        <color theme="1"/>
        <rFont val="TH SarabunPSK"/>
        <family val="2"/>
      </rPr>
      <t>...........</t>
    </r>
    <r>
      <rPr>
        <sz val="11"/>
        <color theme="1"/>
        <rFont val="TH SarabunPSK"/>
        <family val="2"/>
      </rPr>
      <t xml:space="preserve">   เลขที่</t>
    </r>
    <r>
      <rPr>
        <b/>
        <sz val="11"/>
        <color theme="1"/>
        <rFont val="TH SarabunPSK"/>
        <family val="2"/>
      </rPr>
      <t>............                      วันที่....................................                    หน้าที่ 1/1</t>
    </r>
  </si>
  <si>
    <t>(ลงชื่อ)………………………………................................หัวหน้าเจ้าหน้าที่</t>
  </si>
  <si>
    <t>ราคากลาง*</t>
  </si>
  <si>
    <t xml:space="preserve">เหตุผลความจำเป็นที่จะต้องซื้อ/จ้าง  </t>
  </si>
  <si>
    <t xml:space="preserve">           </t>
  </si>
  <si>
    <t>เจ้าหน้าที่</t>
  </si>
  <si>
    <t>หัวหน้าแผนก/สาขา</t>
  </si>
  <si>
    <t>หัวหน้าภาควิชา/สำนักงาน/ฝ่าย</t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</si>
  <si>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                 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</si>
  <si>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</t>
    </r>
    <r>
      <rPr>
        <b/>
        <sz val="10"/>
        <color theme="1"/>
        <rFont val="Wingdings 2"/>
        <family val="1"/>
        <charset val="2"/>
      </rPr>
      <t xml:space="preserve">   £</t>
    </r>
    <r>
      <rPr>
        <b/>
        <sz val="10"/>
        <color theme="1"/>
        <rFont val="TH SarabunPSK"/>
        <family val="2"/>
      </rPr>
      <t xml:space="preserve">  อนุมัติ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</si>
  <si>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อนุมัติ                  </t>
    </r>
  </si>
  <si>
    <t xml:space="preserve">              วันที่……..............................................................</t>
  </si>
  <si>
    <t xml:space="preserve">                 วันที่…….........................................................................</t>
  </si>
  <si>
    <t xml:space="preserve">                  วันที่…….......................................................................</t>
  </si>
  <si>
    <t>กำหนดเวลาส่งมอบพัสดุ</t>
  </si>
  <si>
    <t>ผู้ขาย/ผู้รับจ้างต้องส่งของภายในวันที่</t>
  </si>
  <si>
    <t>ถ้าพ้นกำหนดผู้ขาย/ผู้รับจ้างยอมให้ปรับรายวันในอัตราร้อยละ 0.2 ของราคาที่ยังไม่ได้รับส่งมอบ</t>
  </si>
  <si>
    <t>หมายเหตุ</t>
  </si>
  <si>
    <r>
      <rPr>
        <sz val="11"/>
        <color theme="1"/>
        <rFont val="TH SarabunPSK"/>
        <family val="2"/>
      </rPr>
      <t xml:space="preserve">ราคากลาง* : </t>
    </r>
    <r>
      <rPr>
        <b/>
        <sz val="11"/>
        <color theme="1"/>
        <rFont val="TH SarabunPSK"/>
        <family val="2"/>
      </rPr>
      <t xml:space="preserve"> ต้องประกาศเผยแพร่ในกรณีตั้งแต่ 500,001.00 บาท ขึ้นไป</t>
    </r>
  </si>
  <si>
    <r>
      <rPr>
        <sz val="11"/>
        <color theme="1"/>
        <rFont val="TH SarabunPSK"/>
        <family val="2"/>
      </rPr>
      <t xml:space="preserve">หลักเกณฑ์ในการพิจารณา          </t>
    </r>
    <r>
      <rPr>
        <b/>
        <sz val="11"/>
        <color theme="1"/>
        <rFont val="TH SarabunPSK"/>
        <family val="2"/>
      </rPr>
      <t xml:space="preserve">เกณฑ์ราคา (Price)        </t>
    </r>
    <r>
      <rPr>
        <sz val="11"/>
        <color theme="1"/>
        <rFont val="TH SarabunPSK"/>
        <family val="2"/>
      </rPr>
      <t xml:space="preserve">  </t>
    </r>
    <r>
      <rPr>
        <b/>
        <sz val="11"/>
        <color theme="1"/>
        <rFont val="TH SarabunPSK"/>
        <family val="2"/>
      </rPr>
      <t xml:space="preserve">เกณฑ์ประสิทธิภาพต่อราคา (Price Performance) 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</si>
  <si>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 วัสดุ               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</si>
  <si>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 ค่าใช้สอย        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</si>
  <si>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 ครุภัณฑ์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</si>
  <si>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ที่ดินและสิ่งก่อสร้าง</t>
    </r>
  </si>
  <si>
    <r>
      <rPr>
        <sz val="11"/>
        <rFont val="Wingdings 2"/>
        <family val="1"/>
        <charset val="2"/>
      </rPr>
      <t xml:space="preserve">  </t>
    </r>
    <r>
      <rPr>
        <sz val="15.4"/>
        <rFont val="TH SarabunPSK"/>
        <family val="2"/>
      </rPr>
      <t xml:space="preserve">  </t>
    </r>
    <r>
      <rPr>
        <sz val="11"/>
        <rFont val="TH SarabunPSK"/>
        <family val="2"/>
      </rPr>
      <t>อื่นๆ</t>
    </r>
  </si>
  <si>
    <t>รายการและรายละเอียด</t>
  </si>
  <si>
    <t>ใบสั่งจ้าง</t>
  </si>
  <si>
    <t>ใช้ไปครั้งก่อน</t>
  </si>
  <si>
    <t xml:space="preserve">         หน่วยงานมีความประสงค์เพื่อขอซื้อ/จ้างพัสดุ ดังรายการต่อไปนี้</t>
  </si>
  <si>
    <t xml:space="preserve">                     ราคารวมก่อนภาษี                </t>
  </si>
  <si>
    <t xml:space="preserve"> โปรดส่งของไปยัง ................แผนกพัสดุ .................. มิฉะนั้นจะไม่รับผิดชอบในการรับของ</t>
  </si>
  <si>
    <t xml:space="preserve">              วันที่ ....................................</t>
  </si>
  <si>
    <t>สำนักงานอธิการบดี</t>
  </si>
  <si>
    <t>เรียน  อธิการบดี</t>
  </si>
  <si>
    <r>
      <t xml:space="preserve">คณะกรรมการตรวจรับพัสดุ   </t>
    </r>
    <r>
      <rPr>
        <sz val="11"/>
        <color theme="1"/>
        <rFont val="TH SarabunPSK"/>
        <family val="2"/>
      </rPr>
      <t>กำหนดเวลาในการพิจารณา  7  วัน  หลังจากได้รับมอบพัสดุ</t>
    </r>
  </si>
  <si>
    <t>กรรมการ</t>
  </si>
  <si>
    <t>เล่มที่  101</t>
  </si>
  <si>
    <t>ค่าวัสดุ</t>
  </si>
  <si>
    <t>(ลงชื่อ)……………………………............................คณบดี/ผู้อำนวยการ</t>
  </si>
  <si>
    <t>……………......................</t>
  </si>
  <si>
    <t>เลขที่ 27</t>
  </si>
  <si>
    <t>วันที่ 26  ตุลาคม 2566</t>
  </si>
  <si>
    <t>ปีงบประมาณ 2567</t>
  </si>
  <si>
    <t>หน้าที่ 1/3</t>
  </si>
  <si>
    <t>หน้าที่ 2/3</t>
  </si>
  <si>
    <t>หน้าที่ 3/3</t>
  </si>
  <si>
    <r>
      <t>วันที่ตรวจรับพัสดุ</t>
    </r>
    <r>
      <rPr>
        <b/>
        <sz val="11"/>
        <color theme="1"/>
        <rFont val="TH SarabunPSK"/>
        <family val="2"/>
      </rPr>
      <t xml:space="preserve">  1 พฤศจิกายน  2566</t>
    </r>
  </si>
  <si>
    <t>เลขที่  39</t>
  </si>
  <si>
    <t xml:space="preserve">พัสดุนี้ </t>
  </si>
  <si>
    <t>เล่มที่ 001  เลขที่ 39</t>
  </si>
  <si>
    <t>ปีงบประมาณ  2567</t>
  </si>
  <si>
    <t>หน้าที่ 1/2</t>
  </si>
  <si>
    <r>
      <t xml:space="preserve">วันที่ตรวจรับพัสดุ   </t>
    </r>
    <r>
      <rPr>
        <b/>
        <sz val="11"/>
        <color theme="1"/>
        <rFont val="TH SarabunPSK"/>
        <family val="2"/>
      </rPr>
      <t>1  พฤศจิกายน 2566</t>
    </r>
  </si>
  <si>
    <t>หน้าที่ 2/2</t>
  </si>
  <si>
    <t xml:space="preserve">เล่มที่ 001      </t>
  </si>
  <si>
    <r>
      <t>มาส่งมอบให้กับมหาวิทยาลัยเทคโนโลยีพระจอมเกล้าพระนครเหนือ  ตามเอกสารส่งของเลขที่ ................................</t>
    </r>
    <r>
      <rPr>
        <b/>
        <sz val="12"/>
        <color theme="1"/>
        <rFont val="TH SarabunPSK"/>
        <family val="2"/>
      </rPr>
      <t xml:space="preserve"> </t>
    </r>
    <r>
      <rPr>
        <sz val="12"/>
        <color theme="1"/>
        <rFont val="TH SarabunPSK"/>
        <family val="2"/>
      </rPr>
      <t xml:space="preserve"> เมื่อวันที่ ....................................  ตามรายการข้างล่าง</t>
    </r>
  </si>
  <si>
    <t xml:space="preserve">          ตามที่ ...................................... ได้ตกลงซื้อขายกับมหาวิทยาลัยเทคโนโลยีพระจอมเกล้าพระนครเหนือ   ขณะนี้ ............................................ ดังกล่าวได้นำพัสดุ</t>
  </si>
  <si>
    <r>
      <rPr>
        <b/>
        <sz val="11"/>
        <color theme="1"/>
        <rFont val="TH SarabunPSK"/>
        <family val="2"/>
      </rPr>
      <t>คณะกรรมการตรวจรับพัสดุ</t>
    </r>
    <r>
      <rPr>
        <sz val="11"/>
        <color theme="1"/>
        <rFont val="TH SarabunPSK"/>
        <family val="2"/>
      </rPr>
      <t xml:space="preserve">  ได้ทำการตรวจรับพัสดุเรียบร้อยแล้ว  เมื่อวันที่ 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</si>
</sst>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7041E]d\ mmmm\ yy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Angsana New"/>
      <family val="1"/>
    </font>
    <font>
      <sz val="11"/>
      <color theme="1"/>
      <name val="TH SarabunPSK"/>
      <family val="2"/>
    </font>
    <font>
      <sz val="19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0"/>
      <color theme="1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1"/>
      <color theme="1"/>
      <name val="TH SarabunPSK"/>
      <family val="2"/>
    </font>
    <font>
      <sz val="14"/>
      <name val="Cordia New"/>
      <family val="2"/>
    </font>
    <font>
      <sz val="14"/>
      <color theme="1"/>
      <name val="Angsana New"/>
      <family val="1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b/>
      <u/>
      <sz val="11"/>
      <name val="TH Sarabun New"/>
      <family val="2"/>
    </font>
    <font>
      <sz val="12"/>
      <color rgb="FFFF0000"/>
      <name val="Angsana New"/>
      <family val="1"/>
    </font>
    <font>
      <sz val="12"/>
      <color theme="1"/>
      <name val="Angsana New"/>
      <family val="1"/>
    </font>
    <font>
      <sz val="12"/>
      <color theme="1"/>
      <name val="TH SarabunPSK"/>
      <family val="2"/>
    </font>
    <font>
      <b/>
      <sz val="18"/>
      <name val="TH SarabunPSK"/>
      <family val="2"/>
    </font>
    <font>
      <sz val="11"/>
      <name val="Wingdings 2"/>
      <family val="1"/>
      <charset val="2"/>
    </font>
    <font>
      <sz val="15.4"/>
      <name val="TH SarabunPSK"/>
      <family val="2"/>
    </font>
    <font>
      <sz val="12"/>
      <color rgb="FFFF0000"/>
      <name val="TH SarabunPSK"/>
      <family val="2"/>
    </font>
    <font>
      <b/>
      <sz val="10"/>
      <color theme="1"/>
      <name val="Wingdings 2"/>
      <family val="1"/>
      <charset val="2"/>
    </font>
    <font>
      <sz val="10"/>
      <color theme="1"/>
      <name val="Angsana New"/>
      <family val="1"/>
    </font>
    <font>
      <b/>
      <sz val="12"/>
      <color rgb="FFFF0000"/>
      <name val="TH SarabunPSK"/>
      <family val="2"/>
    </font>
    <font>
      <sz val="12"/>
      <color theme="0"/>
      <name val="TH SarabunPSK"/>
      <family val="2"/>
    </font>
    <font>
      <b/>
      <sz val="13"/>
      <color theme="1"/>
      <name val="TH SarabunPSK"/>
      <family val="2"/>
    </font>
    <font>
      <b/>
      <sz val="13"/>
      <color rgb="FFFF0000"/>
      <name val="TH SarabunPSK"/>
      <family val="2"/>
    </font>
    <font>
      <sz val="9.5"/>
      <color theme="1"/>
      <name val="TH SarabunPSK"/>
      <family val="2"/>
    </font>
    <font>
      <sz val="11"/>
      <color theme="0"/>
      <name val="TH SarabunPSK"/>
      <family val="2"/>
    </font>
    <font>
      <b/>
      <sz val="10"/>
      <name val="TH SarabunPSK"/>
      <family val="2"/>
    </font>
    <font>
      <sz val="11"/>
      <name val="Angsana New"/>
      <family val="1"/>
    </font>
    <font>
      <sz val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85">
    <xf numFmtId="0" fontId="0" fillId="0" borderId="0" xfId="0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4" fontId="5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5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43" fontId="9" fillId="0" borderId="2" xfId="1" applyFont="1" applyBorder="1" applyAlignment="1">
      <alignment vertical="center"/>
    </xf>
    <xf numFmtId="0" fontId="7" fillId="0" borderId="9" xfId="8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43" fontId="9" fillId="0" borderId="15" xfId="1" applyFont="1" applyBorder="1" applyAlignment="1">
      <alignment vertical="center"/>
    </xf>
    <xf numFmtId="0" fontId="7" fillId="0" borderId="6" xfId="8" applyFont="1" applyBorder="1" applyAlignment="1">
      <alignment vertical="center"/>
    </xf>
    <xf numFmtId="0" fontId="7" fillId="0" borderId="0" xfId="8" applyFont="1" applyBorder="1" applyAlignment="1">
      <alignment horizontal="left" vertical="center"/>
    </xf>
    <xf numFmtId="0" fontId="7" fillId="0" borderId="8" xfId="8" applyFont="1" applyBorder="1" applyAlignment="1">
      <alignment horizontal="left" vertical="center"/>
    </xf>
    <xf numFmtId="0" fontId="7" fillId="0" borderId="6" xfId="8" applyFont="1" applyBorder="1" applyAlignment="1">
      <alignment horizontal="left" vertical="center"/>
    </xf>
    <xf numFmtId="0" fontId="8" fillId="0" borderId="11" xfId="8" applyFont="1" applyBorder="1" applyAlignment="1">
      <alignment horizontal="left" vertical="center"/>
    </xf>
    <xf numFmtId="0" fontId="7" fillId="0" borderId="1" xfId="8" applyFont="1" applyBorder="1" applyAlignment="1">
      <alignment vertical="center"/>
    </xf>
    <xf numFmtId="0" fontId="8" fillId="0" borderId="12" xfId="8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0" fillId="0" borderId="5" xfId="8" applyFont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left" vertical="center"/>
    </xf>
    <xf numFmtId="0" fontId="10" fillId="0" borderId="0" xfId="8" applyFont="1" applyBorder="1" applyAlignment="1">
      <alignment horizontal="left" vertical="center"/>
    </xf>
    <xf numFmtId="0" fontId="8" fillId="0" borderId="0" xfId="8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0" fillId="0" borderId="8" xfId="8" applyFont="1" applyBorder="1" applyAlignment="1">
      <alignment horizontal="left" vertical="center"/>
    </xf>
    <xf numFmtId="0" fontId="20" fillId="0" borderId="0" xfId="8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0" fontId="10" fillId="0" borderId="19" xfId="8" applyFont="1" applyBorder="1" applyAlignment="1">
      <alignment horizontal="left" vertical="center"/>
    </xf>
    <xf numFmtId="0" fontId="10" fillId="0" borderId="16" xfId="8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/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4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8" fillId="0" borderId="0" xfId="4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43" fontId="7" fillId="0" borderId="5" xfId="3" applyFont="1" applyBorder="1" applyAlignment="1">
      <alignment horizontal="right" vertical="center"/>
    </xf>
    <xf numFmtId="43" fontId="7" fillId="0" borderId="7" xfId="3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4" fontId="11" fillId="0" borderId="18" xfId="0" applyNumberFormat="1" applyFont="1" applyBorder="1" applyAlignment="1">
      <alignment vertical="center"/>
    </xf>
    <xf numFmtId="4" fontId="11" fillId="0" borderId="0" xfId="0" applyNumberFormat="1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 vertical="top"/>
    </xf>
    <xf numFmtId="0" fontId="5" fillId="0" borderId="0" xfId="0" applyFont="1" applyFill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7" fillId="0" borderId="1" xfId="4" applyFont="1" applyBorder="1" applyAlignment="1">
      <alignment horizontal="left" vertical="center"/>
    </xf>
    <xf numFmtId="0" fontId="8" fillId="0" borderId="1" xfId="4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1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left" vertical="center"/>
    </xf>
    <xf numFmtId="4" fontId="5" fillId="0" borderId="12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1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1" fillId="0" borderId="1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10" xfId="8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3" fontId="32" fillId="0" borderId="0" xfId="1" applyFont="1" applyBorder="1" applyAlignment="1">
      <alignment vertical="center"/>
    </xf>
    <xf numFmtId="4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3" fontId="33" fillId="0" borderId="0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35" fillId="0" borderId="0" xfId="0" applyNumberFormat="1" applyFont="1" applyAlignment="1">
      <alignment horizontal="lef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43" fontId="29" fillId="0" borderId="0" xfId="1" applyFont="1" applyFill="1" applyBorder="1" applyAlignment="1">
      <alignment vertical="center"/>
    </xf>
    <xf numFmtId="43" fontId="32" fillId="0" borderId="0" xfId="0" applyNumberFormat="1" applyFont="1" applyFill="1" applyBorder="1" applyAlignment="1">
      <alignment vertical="center"/>
    </xf>
    <xf numFmtId="4" fontId="11" fillId="0" borderId="15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7" fillId="0" borderId="10" xfId="8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6" fillId="0" borderId="9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9" fontId="11" fillId="0" borderId="19" xfId="0" quotePrefix="1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left" vertical="top"/>
    </xf>
    <xf numFmtId="4" fontId="7" fillId="0" borderId="14" xfId="0" applyNumberFormat="1" applyFont="1" applyBorder="1" applyAlignment="1">
      <alignment horizontal="left" vertical="top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49" fontId="11" fillId="0" borderId="19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38" fillId="0" borderId="17" xfId="0" applyFont="1" applyBorder="1" applyAlignment="1">
      <alignment horizontal="left" vertical="center"/>
    </xf>
    <xf numFmtId="0" fontId="39" fillId="0" borderId="0" xfId="0" applyFont="1" applyAlignment="1">
      <alignment vertical="center"/>
    </xf>
    <xf numFmtId="43" fontId="40" fillId="0" borderId="17" xfId="1" applyFont="1" applyBorder="1" applyAlignment="1">
      <alignment vertical="center"/>
    </xf>
    <xf numFmtId="0" fontId="40" fillId="0" borderId="16" xfId="0" applyFont="1" applyBorder="1" applyAlignment="1">
      <alignment vertical="center"/>
    </xf>
    <xf numFmtId="43" fontId="40" fillId="0" borderId="16" xfId="1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43" fontId="40" fillId="0" borderId="0" xfId="1" applyFont="1" applyBorder="1" applyAlignment="1">
      <alignment vertical="center"/>
    </xf>
    <xf numFmtId="49" fontId="10" fillId="0" borderId="17" xfId="0" applyNumberFormat="1" applyFont="1" applyBorder="1" applyAlignment="1">
      <alignment horizontal="left" vertical="center"/>
    </xf>
    <xf numFmtId="0" fontId="10" fillId="0" borderId="17" xfId="0" applyNumberFormat="1" applyFont="1" applyBorder="1" applyAlignment="1">
      <alignment horizontal="left" vertical="center"/>
    </xf>
    <xf numFmtId="49" fontId="10" fillId="0" borderId="16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left" vertical="top"/>
    </xf>
    <xf numFmtId="4" fontId="7" fillId="0" borderId="14" xfId="0" applyNumberFormat="1" applyFont="1" applyBorder="1" applyAlignment="1">
      <alignment horizontal="left" vertical="top"/>
    </xf>
    <xf numFmtId="0" fontId="10" fillId="0" borderId="19" xfId="8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3" fontId="7" fillId="0" borderId="0" xfId="3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top"/>
    </xf>
    <xf numFmtId="4" fontId="7" fillId="0" borderId="0" xfId="0" applyNumberFormat="1" applyFont="1" applyBorder="1" applyAlignment="1">
      <alignment horizontal="left" vertical="top"/>
    </xf>
    <xf numFmtId="4" fontId="4" fillId="0" borderId="0" xfId="0" applyNumberFormat="1" applyFont="1" applyAlignment="1">
      <alignment vertical="center"/>
    </xf>
    <xf numFmtId="43" fontId="5" fillId="0" borderId="17" xfId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0" fillId="0" borderId="0" xfId="8" applyFont="1" applyBorder="1" applyAlignment="1">
      <alignment vertical="center"/>
    </xf>
    <xf numFmtId="0" fontId="7" fillId="0" borderId="0" xfId="8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43" fontId="5" fillId="0" borderId="16" xfId="1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8" fillId="0" borderId="1" xfId="8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/>
    </xf>
    <xf numFmtId="49" fontId="11" fillId="0" borderId="5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left" vertical="top"/>
    </xf>
    <xf numFmtId="4" fontId="7" fillId="0" borderId="14" xfId="0" applyNumberFormat="1" applyFont="1" applyBorder="1" applyAlignment="1">
      <alignment horizontal="left" vertical="top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4" fontId="7" fillId="0" borderId="13" xfId="0" applyNumberFormat="1" applyFont="1" applyBorder="1" applyAlignment="1">
      <alignment horizontal="right" vertical="top"/>
    </xf>
    <xf numFmtId="4" fontId="7" fillId="0" borderId="14" xfId="0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right" vertical="top"/>
    </xf>
    <xf numFmtId="4" fontId="5" fillId="0" borderId="14" xfId="0" applyNumberFormat="1" applyFont="1" applyBorder="1" applyAlignment="1">
      <alignment horizontal="right" vertical="top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0" fillId="0" borderId="19" xfId="8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9" xfId="8" applyFont="1" applyFill="1" applyBorder="1" applyAlignment="1">
      <alignment horizontal="left" vertical="center"/>
    </xf>
    <xf numFmtId="0" fontId="7" fillId="0" borderId="5" xfId="8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/>
    </xf>
    <xf numFmtId="4" fontId="11" fillId="0" borderId="8" xfId="0" applyNumberFormat="1" applyFont="1" applyBorder="1" applyAlignment="1">
      <alignment horizontal="left" vertical="center"/>
    </xf>
    <xf numFmtId="0" fontId="10" fillId="0" borderId="2" xfId="8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10" fillId="0" borderId="6" xfId="1" applyNumberFormat="1" applyFont="1" applyBorder="1" applyAlignment="1">
      <alignment horizontal="right" vertical="top"/>
    </xf>
    <xf numFmtId="2" fontId="10" fillId="0" borderId="8" xfId="1" applyNumberFormat="1" applyFont="1" applyBorder="1" applyAlignment="1">
      <alignment horizontal="right" vertical="top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2" fontId="10" fillId="0" borderId="6" xfId="0" applyNumberFormat="1" applyFont="1" applyBorder="1" applyAlignment="1">
      <alignment horizontal="right" vertical="top"/>
    </xf>
    <xf numFmtId="2" fontId="10" fillId="0" borderId="8" xfId="0" applyNumberFormat="1" applyFont="1" applyBorder="1" applyAlignment="1">
      <alignment horizontal="right" vertical="top"/>
    </xf>
    <xf numFmtId="0" fontId="5" fillId="2" borderId="0" xfId="0" applyFont="1" applyFill="1" applyAlignment="1">
      <alignment horizontal="center" vertical="center"/>
    </xf>
    <xf numFmtId="4" fontId="10" fillId="0" borderId="11" xfId="0" applyNumberFormat="1" applyFont="1" applyBorder="1" applyAlignment="1">
      <alignment horizontal="right" vertical="top"/>
    </xf>
    <xf numFmtId="4" fontId="10" fillId="0" borderId="12" xfId="0" applyNumberFormat="1" applyFont="1" applyBorder="1" applyAlignment="1">
      <alignment horizontal="right" vertical="top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43" fontId="7" fillId="0" borderId="13" xfId="3" applyFont="1" applyBorder="1" applyAlignment="1">
      <alignment horizontal="center" vertical="center"/>
    </xf>
    <xf numFmtId="43" fontId="7" fillId="0" borderId="14" xfId="3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5" fontId="5" fillId="0" borderId="1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0" fillId="0" borderId="13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4" fontId="5" fillId="0" borderId="13" xfId="0" applyNumberFormat="1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14" xfId="0" applyNumberFormat="1" applyFont="1" applyBorder="1" applyAlignment="1">
      <alignment horizontal="left" vertical="center"/>
    </xf>
    <xf numFmtId="0" fontId="10" fillId="0" borderId="13" xfId="8" applyFont="1" applyFill="1" applyBorder="1" applyAlignment="1">
      <alignment horizontal="center" vertical="center"/>
    </xf>
    <xf numFmtId="0" fontId="10" fillId="0" borderId="14" xfId="8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</cellXfs>
  <cellStyles count="12">
    <cellStyle name="Comma" xfId="1" builtinId="3"/>
    <cellStyle name="Comma 2" xfId="3" xr:uid="{00000000-0005-0000-0000-000001000000}"/>
    <cellStyle name="Comma 2 2" xfId="7" xr:uid="{00000000-0005-0000-0000-000002000000}"/>
    <cellStyle name="Comma 2 2 2" xfId="11" xr:uid="{00000000-0005-0000-0000-000003000000}"/>
    <cellStyle name="Comma 3" xfId="5" xr:uid="{00000000-0005-0000-0000-000004000000}"/>
    <cellStyle name="Comma 3 2" xfId="9" xr:uid="{00000000-0005-0000-0000-000005000000}"/>
    <cellStyle name="Normal" xfId="0" builtinId="0"/>
    <cellStyle name="Normal 2" xfId="2" xr:uid="{00000000-0005-0000-0000-000007000000}"/>
    <cellStyle name="Normal 2 2" xfId="6" xr:uid="{00000000-0005-0000-0000-000008000000}"/>
    <cellStyle name="Normal 2 2 2" xfId="10" xr:uid="{00000000-0005-0000-0000-000009000000}"/>
    <cellStyle name="Normal 3" xfId="4" xr:uid="{00000000-0005-0000-0000-00000A000000}"/>
    <cellStyle name="Normal 3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53599</xdr:colOff>
      <xdr:row>0</xdr:row>
      <xdr:rowOff>53714</xdr:rowOff>
    </xdr:from>
    <xdr:to>
      <xdr:col>1</xdr:col>
      <xdr:colOff>718039</xdr:colOff>
      <xdr:row>3</xdr:row>
      <xdr:rowOff>203855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53599" y="53714"/>
          <a:ext cx="737709" cy="772929"/>
        </a:xfrm>
        <a:prstGeom prst="rect">
          <a:avLst/>
        </a:prstGeom>
      </xdr:spPr>
    </xdr:pic>
    <xdr:clientData/>
  </xdr:twoCellAnchor>
  <xdr:oneCellAnchor>
    <xdr:from>
      <xdr:col>2</xdr:col>
      <xdr:colOff>238125</xdr:colOff>
      <xdr:row>15</xdr:row>
      <xdr:rowOff>49025</xdr:rowOff>
    </xdr:from>
    <xdr:ext cx="97193" cy="8261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09688" y="2500312"/>
          <a:ext cx="97193" cy="8261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448235</xdr:colOff>
      <xdr:row>15</xdr:row>
      <xdr:rowOff>42022</xdr:rowOff>
    </xdr:from>
    <xdr:ext cx="97193" cy="8261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44283" y="2493309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168088</xdr:colOff>
      <xdr:row>7</xdr:row>
      <xdr:rowOff>49026</xdr:rowOff>
    </xdr:from>
    <xdr:ext cx="97193" cy="8261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544825" y="1542947"/>
          <a:ext cx="97193" cy="8261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168088</xdr:colOff>
      <xdr:row>8</xdr:row>
      <xdr:rowOff>49026</xdr:rowOff>
    </xdr:from>
    <xdr:ext cx="97193" cy="8261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544825" y="1713394"/>
          <a:ext cx="97193" cy="8261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168088</xdr:colOff>
      <xdr:row>7</xdr:row>
      <xdr:rowOff>70037</xdr:rowOff>
    </xdr:from>
    <xdr:ext cx="97193" cy="8261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83033" y="1309688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168089</xdr:colOff>
      <xdr:row>8</xdr:row>
      <xdr:rowOff>56030</xdr:rowOff>
    </xdr:from>
    <xdr:ext cx="97193" cy="8261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83034" y="1463769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12</xdr:col>
      <xdr:colOff>224117</xdr:colOff>
      <xdr:row>7</xdr:row>
      <xdr:rowOff>70037</xdr:rowOff>
    </xdr:from>
    <xdr:ext cx="97193" cy="8261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698566" y="1309688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238125</xdr:colOff>
      <xdr:row>131</xdr:row>
      <xdr:rowOff>49025</xdr:rowOff>
    </xdr:from>
    <xdr:ext cx="97193" cy="82615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70F1B404-5763-46C8-B980-5C78427F0791}"/>
            </a:ext>
          </a:extLst>
        </xdr:cNvPr>
        <xdr:cNvSpPr txBox="1"/>
      </xdr:nvSpPr>
      <xdr:spPr>
        <a:xfrm>
          <a:off x="1073394" y="2635429"/>
          <a:ext cx="97193" cy="8261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448235</xdr:colOff>
      <xdr:row>131</xdr:row>
      <xdr:rowOff>42022</xdr:rowOff>
    </xdr:from>
    <xdr:ext cx="97193" cy="82615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3B04662B-71EE-4270-BD11-1A7FA4175D18}"/>
            </a:ext>
          </a:extLst>
        </xdr:cNvPr>
        <xdr:cNvSpPr txBox="1"/>
      </xdr:nvSpPr>
      <xdr:spPr>
        <a:xfrm>
          <a:off x="2140754" y="2628426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168088</xdr:colOff>
      <xdr:row>123</xdr:row>
      <xdr:rowOff>49026</xdr:rowOff>
    </xdr:from>
    <xdr:ext cx="97193" cy="82615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E5442897-2A66-4B6B-81CD-46B2FFD977E0}"/>
            </a:ext>
          </a:extLst>
        </xdr:cNvPr>
        <xdr:cNvSpPr txBox="1"/>
      </xdr:nvSpPr>
      <xdr:spPr>
        <a:xfrm>
          <a:off x="6139530" y="1419161"/>
          <a:ext cx="97193" cy="8261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168088</xdr:colOff>
      <xdr:row>124</xdr:row>
      <xdr:rowOff>49026</xdr:rowOff>
    </xdr:from>
    <xdr:ext cx="97193" cy="82615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95A0799B-610A-4807-BF12-1BE9BFB6E8DD}"/>
            </a:ext>
          </a:extLst>
        </xdr:cNvPr>
        <xdr:cNvSpPr txBox="1"/>
      </xdr:nvSpPr>
      <xdr:spPr>
        <a:xfrm>
          <a:off x="6139530" y="1587680"/>
          <a:ext cx="97193" cy="8261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168088</xdr:colOff>
      <xdr:row>123</xdr:row>
      <xdr:rowOff>70037</xdr:rowOff>
    </xdr:from>
    <xdr:ext cx="97193" cy="82615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6958899-9C9D-4CF2-A3C0-42A3FA3EE9BE}"/>
            </a:ext>
          </a:extLst>
        </xdr:cNvPr>
        <xdr:cNvSpPr txBox="1"/>
      </xdr:nvSpPr>
      <xdr:spPr>
        <a:xfrm>
          <a:off x="6974800" y="1440172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168089</xdr:colOff>
      <xdr:row>124</xdr:row>
      <xdr:rowOff>56030</xdr:rowOff>
    </xdr:from>
    <xdr:ext cx="97193" cy="82615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9E37EA0A-BF33-43DA-B25F-766448634451}"/>
            </a:ext>
          </a:extLst>
        </xdr:cNvPr>
        <xdr:cNvSpPr txBox="1"/>
      </xdr:nvSpPr>
      <xdr:spPr>
        <a:xfrm>
          <a:off x="6974801" y="1594684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12</xdr:col>
      <xdr:colOff>224117</xdr:colOff>
      <xdr:row>123</xdr:row>
      <xdr:rowOff>70037</xdr:rowOff>
    </xdr:from>
    <xdr:ext cx="97193" cy="82615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EC59939-9D5A-4464-8039-F0DD5DEDA5FE}"/>
            </a:ext>
          </a:extLst>
        </xdr:cNvPr>
        <xdr:cNvSpPr txBox="1"/>
      </xdr:nvSpPr>
      <xdr:spPr>
        <a:xfrm>
          <a:off x="7866098" y="1440172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68254</xdr:colOff>
      <xdr:row>60</xdr:row>
      <xdr:rowOff>18482</xdr:rowOff>
    </xdr:from>
    <xdr:ext cx="679091" cy="711512"/>
    <xdr:pic>
      <xdr:nvPicPr>
        <xdr:cNvPr id="51" name="Picture 50">
          <a:extLst>
            <a:ext uri="{FF2B5EF4-FFF2-40B4-BE49-F238E27FC236}">
              <a16:creationId xmlns:a16="http://schemas.microsoft.com/office/drawing/2014/main" id="{6263CAF0-D798-4756-BA98-3EE78CF8BA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68254" y="8752174"/>
          <a:ext cx="679091" cy="711512"/>
        </a:xfrm>
        <a:prstGeom prst="rect">
          <a:avLst/>
        </a:prstGeom>
      </xdr:spPr>
    </xdr:pic>
    <xdr:clientData/>
  </xdr:oneCellAnchor>
  <xdr:oneCellAnchor>
    <xdr:from>
      <xdr:col>2</xdr:col>
      <xdr:colOff>238125</xdr:colOff>
      <xdr:row>74</xdr:row>
      <xdr:rowOff>49025</xdr:rowOff>
    </xdr:from>
    <xdr:ext cx="97193" cy="82615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DD5BB610-AB43-48DE-8C88-CF9C255301C5}"/>
            </a:ext>
          </a:extLst>
        </xdr:cNvPr>
        <xdr:cNvSpPr txBox="1"/>
      </xdr:nvSpPr>
      <xdr:spPr>
        <a:xfrm>
          <a:off x="1073394" y="2635429"/>
          <a:ext cx="97193" cy="8261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448235</xdr:colOff>
      <xdr:row>74</xdr:row>
      <xdr:rowOff>42022</xdr:rowOff>
    </xdr:from>
    <xdr:ext cx="97193" cy="82615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278B0D71-30BF-416A-8656-3F601AE9A4B5}"/>
            </a:ext>
          </a:extLst>
        </xdr:cNvPr>
        <xdr:cNvSpPr txBox="1"/>
      </xdr:nvSpPr>
      <xdr:spPr>
        <a:xfrm>
          <a:off x="2140754" y="2628426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168088</xdr:colOff>
      <xdr:row>66</xdr:row>
      <xdr:rowOff>49026</xdr:rowOff>
    </xdr:from>
    <xdr:ext cx="97193" cy="82615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66552E0E-83DB-4774-8931-B35A3697667B}"/>
            </a:ext>
          </a:extLst>
        </xdr:cNvPr>
        <xdr:cNvSpPr txBox="1"/>
      </xdr:nvSpPr>
      <xdr:spPr>
        <a:xfrm>
          <a:off x="6139530" y="1419161"/>
          <a:ext cx="97193" cy="8261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168088</xdr:colOff>
      <xdr:row>67</xdr:row>
      <xdr:rowOff>49026</xdr:rowOff>
    </xdr:from>
    <xdr:ext cx="97193" cy="82615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B940B7D5-A65E-47F9-8CF7-C90DB3EBC0D1}"/>
            </a:ext>
          </a:extLst>
        </xdr:cNvPr>
        <xdr:cNvSpPr txBox="1"/>
      </xdr:nvSpPr>
      <xdr:spPr>
        <a:xfrm>
          <a:off x="6139530" y="1587680"/>
          <a:ext cx="97193" cy="8261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168088</xdr:colOff>
      <xdr:row>66</xdr:row>
      <xdr:rowOff>70037</xdr:rowOff>
    </xdr:from>
    <xdr:ext cx="97193" cy="82615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1DB882C7-7619-40C4-8CBF-360B7AA7EDF6}"/>
            </a:ext>
          </a:extLst>
        </xdr:cNvPr>
        <xdr:cNvSpPr txBox="1"/>
      </xdr:nvSpPr>
      <xdr:spPr>
        <a:xfrm>
          <a:off x="6974800" y="1440172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168089</xdr:colOff>
      <xdr:row>67</xdr:row>
      <xdr:rowOff>56030</xdr:rowOff>
    </xdr:from>
    <xdr:ext cx="97193" cy="82615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2E97F84A-B802-4A2D-B9A4-0D79C354504E}"/>
            </a:ext>
          </a:extLst>
        </xdr:cNvPr>
        <xdr:cNvSpPr txBox="1"/>
      </xdr:nvSpPr>
      <xdr:spPr>
        <a:xfrm>
          <a:off x="6974801" y="1594684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12</xdr:col>
      <xdr:colOff>224117</xdr:colOff>
      <xdr:row>66</xdr:row>
      <xdr:rowOff>70037</xdr:rowOff>
    </xdr:from>
    <xdr:ext cx="97193" cy="82615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2C1CE13-8041-427E-9533-E716242FA5CF}"/>
            </a:ext>
          </a:extLst>
        </xdr:cNvPr>
        <xdr:cNvSpPr txBox="1"/>
      </xdr:nvSpPr>
      <xdr:spPr>
        <a:xfrm>
          <a:off x="7866098" y="1440172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24293</xdr:colOff>
      <xdr:row>116</xdr:row>
      <xdr:rowOff>4875</xdr:rowOff>
    </xdr:from>
    <xdr:ext cx="686420" cy="719191"/>
    <xdr:pic>
      <xdr:nvPicPr>
        <xdr:cNvPr id="59" name="Picture 58">
          <a:extLst>
            <a:ext uri="{FF2B5EF4-FFF2-40B4-BE49-F238E27FC236}">
              <a16:creationId xmlns:a16="http://schemas.microsoft.com/office/drawing/2014/main" id="{3685BFA9-2585-45A5-8184-0507D2F2C3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97562" y="8614010"/>
          <a:ext cx="686420" cy="71919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17319</xdr:colOff>
      <xdr:row>0</xdr:row>
      <xdr:rowOff>51955</xdr:rowOff>
    </xdr:from>
    <xdr:to>
      <xdr:col>3</xdr:col>
      <xdr:colOff>389659</xdr:colOff>
      <xdr:row>3</xdr:row>
      <xdr:rowOff>6211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355024" y="51955"/>
          <a:ext cx="753340" cy="7205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21982</xdr:colOff>
      <xdr:row>47</xdr:row>
      <xdr:rowOff>36635</xdr:rowOff>
    </xdr:from>
    <xdr:to>
      <xdr:col>1</xdr:col>
      <xdr:colOff>423630</xdr:colOff>
      <xdr:row>50</xdr:row>
      <xdr:rowOff>68490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1982" y="8001000"/>
          <a:ext cx="753340" cy="720586"/>
        </a:xfrm>
        <a:prstGeom prst="rect">
          <a:avLst/>
        </a:prstGeom>
      </xdr:spPr>
    </xdr:pic>
    <xdr:clientData/>
  </xdr:twoCellAnchor>
  <xdr:twoCellAnchor editAs="oneCell">
    <xdr:from>
      <xdr:col>0</xdr:col>
      <xdr:colOff>51288</xdr:colOff>
      <xdr:row>0</xdr:row>
      <xdr:rowOff>29308</xdr:rowOff>
    </xdr:from>
    <xdr:to>
      <xdr:col>1</xdr:col>
      <xdr:colOff>395654</xdr:colOff>
      <xdr:row>3</xdr:row>
      <xdr:rowOff>51448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4559451-F56F-4D26-A65B-70AFA2E1E1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51288" y="29308"/>
          <a:ext cx="696058" cy="65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1"/>
  <sheetViews>
    <sheetView tabSelected="1" zoomScale="130" zoomScaleNormal="130" workbookViewId="0">
      <selection activeCell="C9" sqref="C9"/>
    </sheetView>
  </sheetViews>
  <sheetFormatPr defaultColWidth="9" defaultRowHeight="13.5" customHeight="1"/>
  <cols>
    <col min="1" max="1" width="1.140625" style="34" customWidth="1"/>
    <col min="2" max="2" width="11.42578125" style="34" customWidth="1"/>
    <col min="3" max="3" width="7.7109375" style="34" customWidth="1"/>
    <col min="4" max="4" width="5.140625" style="34" customWidth="1"/>
    <col min="5" max="5" width="13.28515625" style="34" customWidth="1"/>
    <col min="6" max="6" width="24" style="34" customWidth="1"/>
    <col min="7" max="7" width="8" style="34" customWidth="1"/>
    <col min="8" max="8" width="3.28515625" style="34" customWidth="1"/>
    <col min="9" max="9" width="4.7109375" style="34" customWidth="1"/>
    <col min="10" max="10" width="10.85546875" style="34" customWidth="1"/>
    <col min="11" max="12" width="12.5703125" style="34" customWidth="1"/>
    <col min="13" max="13" width="9.7109375" style="34" customWidth="1"/>
    <col min="14" max="14" width="1" style="34" customWidth="1"/>
    <col min="15" max="15" width="10.28515625" style="34" customWidth="1"/>
    <col min="16" max="16" width="14.28515625" style="34" customWidth="1"/>
    <col min="17" max="17" width="3.28515625" style="34" customWidth="1"/>
    <col min="18" max="16384" width="9" style="34"/>
  </cols>
  <sheetData>
    <row r="1" spans="1:16" ht="9" customHeight="1">
      <c r="B1" s="286"/>
    </row>
    <row r="2" spans="1:16" ht="19.5" customHeight="1">
      <c r="A2" s="33"/>
      <c r="B2" s="286"/>
      <c r="C2" s="288" t="s">
        <v>43</v>
      </c>
      <c r="D2" s="289"/>
      <c r="E2" s="289"/>
      <c r="F2" s="289"/>
      <c r="G2" s="30" t="s">
        <v>132</v>
      </c>
      <c r="H2" s="30"/>
      <c r="I2" s="31" t="s">
        <v>136</v>
      </c>
      <c r="K2" s="33"/>
      <c r="L2" s="33"/>
      <c r="M2" s="33"/>
      <c r="N2" s="33"/>
      <c r="O2" s="33"/>
      <c r="P2" s="33"/>
    </row>
    <row r="3" spans="1:16" ht="20.25" customHeight="1">
      <c r="A3" s="33"/>
      <c r="B3" s="286"/>
      <c r="C3" s="290" t="s">
        <v>128</v>
      </c>
      <c r="D3" s="290"/>
      <c r="E3" s="290"/>
      <c r="F3" s="290"/>
      <c r="G3" s="31" t="s">
        <v>137</v>
      </c>
      <c r="H3" s="31"/>
      <c r="I3" s="31"/>
      <c r="K3" s="33"/>
      <c r="L3" s="33"/>
      <c r="M3" s="33"/>
      <c r="N3" s="33"/>
      <c r="O3" s="33"/>
      <c r="P3" s="33"/>
    </row>
    <row r="4" spans="1:16" ht="20.25" customHeight="1">
      <c r="A4" s="33"/>
      <c r="B4" s="287"/>
      <c r="C4" s="291" t="s">
        <v>77</v>
      </c>
      <c r="D4" s="292"/>
      <c r="E4" s="292"/>
      <c r="F4" s="293"/>
      <c r="G4" s="32" t="s">
        <v>138</v>
      </c>
      <c r="H4" s="32"/>
      <c r="I4" s="32"/>
      <c r="J4" s="35"/>
      <c r="K4" s="36"/>
      <c r="L4" s="36"/>
      <c r="M4" s="36"/>
      <c r="N4" s="40"/>
    </row>
    <row r="5" spans="1:16" ht="12" customHeight="1">
      <c r="A5" s="33"/>
      <c r="B5" s="37"/>
      <c r="C5" s="37"/>
      <c r="D5" s="37"/>
      <c r="E5" s="37"/>
      <c r="F5" s="38"/>
      <c r="G5" s="39"/>
      <c r="H5" s="39"/>
      <c r="I5" s="40"/>
      <c r="J5" s="40"/>
      <c r="K5" s="41"/>
      <c r="L5" s="41"/>
      <c r="M5" s="41"/>
      <c r="N5" s="41"/>
      <c r="O5" s="42" t="s">
        <v>139</v>
      </c>
      <c r="P5" s="60" t="s">
        <v>27</v>
      </c>
    </row>
    <row r="6" spans="1:16" ht="13.5" customHeight="1">
      <c r="A6" s="33"/>
      <c r="B6" s="40" t="s">
        <v>1</v>
      </c>
      <c r="C6" s="193"/>
      <c r="D6" s="33"/>
      <c r="E6" s="33" t="s">
        <v>0</v>
      </c>
      <c r="F6" s="194"/>
      <c r="G6" s="194"/>
      <c r="H6" s="58"/>
      <c r="I6" s="33"/>
      <c r="J6" s="44" t="s">
        <v>16</v>
      </c>
      <c r="K6" s="87">
        <v>5000000</v>
      </c>
      <c r="L6" s="62"/>
      <c r="M6" s="54"/>
      <c r="N6" s="33"/>
      <c r="O6" s="182" t="s">
        <v>19</v>
      </c>
      <c r="P6" s="43"/>
    </row>
    <row r="7" spans="1:16" ht="13.5" customHeight="1">
      <c r="A7" s="33"/>
      <c r="B7" s="33" t="s">
        <v>2</v>
      </c>
      <c r="C7" s="195"/>
      <c r="D7" s="33"/>
      <c r="E7" s="33" t="s">
        <v>7</v>
      </c>
      <c r="F7" s="194"/>
      <c r="G7" s="194"/>
      <c r="H7" s="58"/>
      <c r="I7" s="33"/>
      <c r="J7" s="47" t="s">
        <v>17</v>
      </c>
      <c r="K7" s="88" t="s">
        <v>133</v>
      </c>
      <c r="L7" s="48"/>
      <c r="M7" s="68"/>
      <c r="N7" s="65"/>
      <c r="O7" s="45" t="s">
        <v>123</v>
      </c>
      <c r="P7" s="46"/>
    </row>
    <row r="8" spans="1:16" ht="13.5" customHeight="1">
      <c r="A8" s="33"/>
      <c r="B8" s="33" t="s">
        <v>3</v>
      </c>
      <c r="C8" s="195"/>
      <c r="D8" s="33"/>
      <c r="E8" s="33" t="s">
        <v>8</v>
      </c>
      <c r="F8" s="194"/>
      <c r="G8" s="194"/>
      <c r="H8" s="58"/>
      <c r="I8" s="33"/>
      <c r="J8" s="50" t="s">
        <v>18</v>
      </c>
      <c r="K8" s="48" t="s">
        <v>116</v>
      </c>
      <c r="L8" s="48" t="s">
        <v>118</v>
      </c>
      <c r="M8" s="49" t="s">
        <v>120</v>
      </c>
      <c r="N8" s="48"/>
      <c r="O8" s="45" t="s">
        <v>20</v>
      </c>
      <c r="P8" s="46"/>
    </row>
    <row r="9" spans="1:16" ht="13.5" customHeight="1">
      <c r="A9" s="33"/>
      <c r="B9" s="33" t="s">
        <v>4</v>
      </c>
      <c r="C9" s="195"/>
      <c r="D9" s="33"/>
      <c r="E9" s="33" t="s">
        <v>9</v>
      </c>
      <c r="F9" s="194"/>
      <c r="G9" s="194"/>
      <c r="H9" s="58"/>
      <c r="I9" s="33"/>
      <c r="J9" s="51"/>
      <c r="K9" s="52" t="s">
        <v>117</v>
      </c>
      <c r="L9" s="86" t="s">
        <v>119</v>
      </c>
      <c r="M9" s="53"/>
      <c r="N9" s="66"/>
      <c r="O9" s="45" t="s">
        <v>21</v>
      </c>
      <c r="P9" s="46"/>
    </row>
    <row r="10" spans="1:16" ht="13.5" customHeight="1">
      <c r="A10" s="33"/>
      <c r="B10" s="33" t="s">
        <v>5</v>
      </c>
      <c r="C10" s="195"/>
      <c r="D10" s="33"/>
      <c r="E10" s="33" t="s">
        <v>10</v>
      </c>
      <c r="F10" s="194"/>
      <c r="G10" s="194"/>
      <c r="H10" s="58"/>
      <c r="I10" s="33"/>
      <c r="J10" s="55" t="s">
        <v>14</v>
      </c>
      <c r="K10" s="37"/>
      <c r="L10" s="184"/>
      <c r="M10" s="180" t="s">
        <v>62</v>
      </c>
      <c r="N10" s="69"/>
      <c r="O10" s="45" t="s">
        <v>22</v>
      </c>
      <c r="P10" s="46"/>
    </row>
    <row r="11" spans="1:16" ht="13.5" customHeight="1">
      <c r="A11" s="33"/>
      <c r="B11" s="33" t="s">
        <v>6</v>
      </c>
      <c r="C11" s="195"/>
      <c r="D11" s="33"/>
      <c r="E11" s="33" t="s">
        <v>11</v>
      </c>
      <c r="F11" s="194"/>
      <c r="G11" s="194"/>
      <c r="H11" s="58"/>
      <c r="I11" s="33"/>
      <c r="J11" s="297" t="s">
        <v>110</v>
      </c>
      <c r="K11" s="298"/>
      <c r="L11" s="186"/>
      <c r="M11" s="181" t="s">
        <v>63</v>
      </c>
      <c r="N11" s="71"/>
      <c r="O11" s="45" t="s">
        <v>23</v>
      </c>
      <c r="P11" s="46"/>
    </row>
    <row r="12" spans="1:16" ht="13.5" customHeight="1">
      <c r="A12" s="33"/>
      <c r="B12" s="40" t="s">
        <v>13</v>
      </c>
      <c r="C12" s="195"/>
      <c r="D12" s="33"/>
      <c r="E12" s="33" t="s">
        <v>12</v>
      </c>
      <c r="F12" s="299"/>
      <c r="G12" s="299"/>
      <c r="H12" s="58"/>
      <c r="I12" s="40"/>
      <c r="J12" s="56" t="s">
        <v>78</v>
      </c>
      <c r="K12" s="64"/>
      <c r="L12" s="103"/>
      <c r="M12" s="181" t="s">
        <v>62</v>
      </c>
      <c r="N12" s="72"/>
      <c r="O12" s="45" t="s">
        <v>24</v>
      </c>
      <c r="P12" s="46"/>
    </row>
    <row r="13" spans="1:16" ht="3" customHeight="1">
      <c r="A13" s="33"/>
      <c r="B13" s="40"/>
      <c r="C13" s="85"/>
      <c r="D13" s="40"/>
      <c r="E13" s="40"/>
      <c r="F13" s="58"/>
      <c r="G13" s="40"/>
      <c r="H13" s="40"/>
      <c r="I13" s="40"/>
      <c r="J13" s="56"/>
      <c r="K13" s="64"/>
      <c r="L13" s="112"/>
      <c r="M13" s="70"/>
      <c r="N13" s="72"/>
      <c r="O13" s="45"/>
      <c r="P13" s="46"/>
    </row>
    <row r="14" spans="1:16" ht="13.5" customHeight="1">
      <c r="A14" s="33"/>
      <c r="B14" s="302" t="s">
        <v>99</v>
      </c>
      <c r="C14" s="303"/>
      <c r="D14" s="303"/>
      <c r="E14" s="300"/>
      <c r="F14" s="300"/>
      <c r="G14" s="300"/>
      <c r="H14" s="300"/>
      <c r="I14" s="300"/>
      <c r="J14" s="300"/>
      <c r="K14" s="300"/>
      <c r="L14" s="300"/>
      <c r="M14" s="164"/>
      <c r="N14" s="64"/>
      <c r="O14" s="45" t="s">
        <v>25</v>
      </c>
      <c r="P14" s="67"/>
    </row>
    <row r="15" spans="1:16" ht="13.5" customHeight="1">
      <c r="A15" s="33"/>
      <c r="B15" s="294" t="s">
        <v>79</v>
      </c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6"/>
      <c r="N15" s="64"/>
      <c r="O15" s="175" t="s">
        <v>26</v>
      </c>
      <c r="P15" s="89" t="s">
        <v>135</v>
      </c>
    </row>
    <row r="16" spans="1:16" ht="13.5" customHeight="1">
      <c r="A16" s="33"/>
      <c r="B16" s="314" t="s">
        <v>115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6"/>
      <c r="N16" s="64"/>
      <c r="O16" s="73" t="s">
        <v>28</v>
      </c>
      <c r="P16" s="74"/>
    </row>
    <row r="17" spans="1:16" ht="13.5" customHeight="1">
      <c r="A17" s="33"/>
      <c r="B17" s="132" t="s">
        <v>114</v>
      </c>
      <c r="C17" s="133"/>
      <c r="D17" s="133"/>
      <c r="E17" s="133"/>
      <c r="F17" s="133"/>
      <c r="G17" s="133"/>
      <c r="H17" s="133"/>
      <c r="I17" s="133"/>
      <c r="J17" s="139"/>
      <c r="K17" s="139"/>
      <c r="L17" s="139"/>
      <c r="M17" s="140"/>
      <c r="N17" s="64"/>
      <c r="O17" s="23"/>
      <c r="P17" s="21"/>
    </row>
    <row r="18" spans="1:16" ht="4.5" customHeight="1">
      <c r="A18" s="33"/>
      <c r="B18" s="113"/>
      <c r="C18" s="113"/>
      <c r="D18" s="113"/>
      <c r="E18" s="113"/>
      <c r="F18" s="113"/>
      <c r="G18" s="113"/>
      <c r="H18" s="113"/>
      <c r="I18" s="113"/>
      <c r="J18" s="134"/>
      <c r="K18" s="134"/>
      <c r="L18" s="134"/>
      <c r="M18" s="134"/>
      <c r="N18" s="64"/>
      <c r="O18" s="23"/>
      <c r="P18" s="21"/>
    </row>
    <row r="19" spans="1:16" ht="13.5" customHeight="1">
      <c r="A19" s="33"/>
      <c r="B19" s="301" t="s">
        <v>129</v>
      </c>
      <c r="C19" s="301"/>
      <c r="D19" s="301"/>
      <c r="E19" s="301"/>
      <c r="F19" s="40"/>
      <c r="I19" s="10"/>
      <c r="J19" s="10"/>
      <c r="K19" s="10"/>
      <c r="L19" s="10"/>
      <c r="P19" s="10"/>
    </row>
    <row r="20" spans="1:16" ht="13.5" customHeight="1">
      <c r="A20" s="33"/>
      <c r="B20" s="40" t="s">
        <v>124</v>
      </c>
      <c r="C20" s="40"/>
      <c r="D20" s="40"/>
      <c r="E20" s="40"/>
      <c r="F20" s="40"/>
      <c r="I20" s="10"/>
      <c r="J20" s="321"/>
      <c r="K20" s="321"/>
      <c r="L20" s="321"/>
      <c r="M20" s="63"/>
      <c r="N20" s="63"/>
      <c r="P20" s="23"/>
    </row>
    <row r="21" spans="1:16" ht="5.25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ht="13.5" customHeight="1">
      <c r="A22" s="33"/>
      <c r="B22" s="322" t="s">
        <v>29</v>
      </c>
      <c r="C22" s="310" t="s">
        <v>121</v>
      </c>
      <c r="D22" s="323"/>
      <c r="E22" s="323"/>
      <c r="F22" s="323"/>
      <c r="G22" s="311"/>
      <c r="H22" s="310" t="s">
        <v>30</v>
      </c>
      <c r="I22" s="311"/>
      <c r="J22" s="317" t="s">
        <v>32</v>
      </c>
      <c r="K22" s="319" t="s">
        <v>31</v>
      </c>
      <c r="L22" s="320"/>
      <c r="M22" s="310" t="s">
        <v>98</v>
      </c>
      <c r="N22" s="311"/>
      <c r="O22" s="310" t="s">
        <v>113</v>
      </c>
      <c r="P22" s="311"/>
    </row>
    <row r="23" spans="1:16" ht="13.5" customHeight="1">
      <c r="A23" s="33"/>
      <c r="B23" s="318"/>
      <c r="C23" s="312"/>
      <c r="D23" s="292"/>
      <c r="E23" s="292"/>
      <c r="F23" s="292"/>
      <c r="G23" s="313"/>
      <c r="H23" s="312"/>
      <c r="I23" s="313"/>
      <c r="J23" s="318"/>
      <c r="K23" s="59" t="s">
        <v>33</v>
      </c>
      <c r="L23" s="59" t="s">
        <v>34</v>
      </c>
      <c r="M23" s="312"/>
      <c r="N23" s="313"/>
      <c r="O23" s="312"/>
      <c r="P23" s="313"/>
    </row>
    <row r="24" spans="1:16" ht="13.5" customHeight="1">
      <c r="A24" s="33"/>
      <c r="B24" s="183">
        <v>1</v>
      </c>
      <c r="C24" s="273"/>
      <c r="D24" s="274"/>
      <c r="E24" s="274"/>
      <c r="F24" s="274"/>
      <c r="G24" s="275"/>
      <c r="H24" s="269"/>
      <c r="I24" s="270"/>
      <c r="J24" s="185"/>
      <c r="K24" s="105"/>
      <c r="L24" s="107">
        <f>H24*K24</f>
        <v>0</v>
      </c>
      <c r="M24" s="276">
        <f t="shared" ref="M24:M38" si="0">L24</f>
        <v>0</v>
      </c>
      <c r="N24" s="277"/>
      <c r="O24" s="271"/>
      <c r="P24" s="272"/>
    </row>
    <row r="25" spans="1:16" ht="13.5" customHeight="1">
      <c r="A25" s="33"/>
      <c r="B25" s="183">
        <v>2</v>
      </c>
      <c r="C25" s="273"/>
      <c r="D25" s="274"/>
      <c r="E25" s="274"/>
      <c r="F25" s="274"/>
      <c r="G25" s="275"/>
      <c r="H25" s="269"/>
      <c r="I25" s="270"/>
      <c r="J25" s="185"/>
      <c r="K25" s="106"/>
      <c r="L25" s="107">
        <f t="shared" ref="L25:L38" si="1">H25*K25</f>
        <v>0</v>
      </c>
      <c r="M25" s="280">
        <f t="shared" si="0"/>
        <v>0</v>
      </c>
      <c r="N25" s="281"/>
      <c r="O25" s="271"/>
      <c r="P25" s="272"/>
    </row>
    <row r="26" spans="1:16" ht="12" customHeight="1">
      <c r="A26" s="33"/>
      <c r="B26" s="183">
        <v>3</v>
      </c>
      <c r="C26" s="273"/>
      <c r="D26" s="274"/>
      <c r="E26" s="274"/>
      <c r="F26" s="274"/>
      <c r="G26" s="275"/>
      <c r="H26" s="269"/>
      <c r="I26" s="270"/>
      <c r="J26" s="185"/>
      <c r="K26" s="106"/>
      <c r="L26" s="107">
        <f t="shared" si="1"/>
        <v>0</v>
      </c>
      <c r="M26" s="280">
        <f t="shared" si="0"/>
        <v>0</v>
      </c>
      <c r="N26" s="281"/>
      <c r="O26" s="271"/>
      <c r="P26" s="272"/>
    </row>
    <row r="27" spans="1:16" ht="12.75" customHeight="1">
      <c r="A27" s="33"/>
      <c r="B27" s="183">
        <v>4</v>
      </c>
      <c r="C27" s="273"/>
      <c r="D27" s="274"/>
      <c r="E27" s="274"/>
      <c r="F27" s="274"/>
      <c r="G27" s="275"/>
      <c r="H27" s="269"/>
      <c r="I27" s="270"/>
      <c r="J27" s="185"/>
      <c r="K27" s="106"/>
      <c r="L27" s="107">
        <f t="shared" si="1"/>
        <v>0</v>
      </c>
      <c r="M27" s="280">
        <f t="shared" si="0"/>
        <v>0</v>
      </c>
      <c r="N27" s="281"/>
      <c r="O27" s="190"/>
      <c r="P27" s="191"/>
    </row>
    <row r="28" spans="1:16" ht="12.75" customHeight="1">
      <c r="A28" s="33"/>
      <c r="B28" s="183">
        <v>5</v>
      </c>
      <c r="C28" s="273"/>
      <c r="D28" s="274"/>
      <c r="E28" s="274"/>
      <c r="F28" s="274"/>
      <c r="G28" s="275"/>
      <c r="H28" s="269"/>
      <c r="I28" s="270"/>
      <c r="J28" s="185"/>
      <c r="K28" s="106"/>
      <c r="L28" s="107">
        <f t="shared" si="1"/>
        <v>0</v>
      </c>
      <c r="M28" s="280">
        <f t="shared" si="0"/>
        <v>0</v>
      </c>
      <c r="N28" s="281"/>
      <c r="O28" s="190"/>
      <c r="P28" s="191"/>
    </row>
    <row r="29" spans="1:16" ht="12.75" customHeight="1">
      <c r="A29" s="33"/>
      <c r="B29" s="183">
        <v>6</v>
      </c>
      <c r="C29" s="273"/>
      <c r="D29" s="274"/>
      <c r="E29" s="274"/>
      <c r="F29" s="274"/>
      <c r="G29" s="275"/>
      <c r="H29" s="269"/>
      <c r="I29" s="270"/>
      <c r="J29" s="185"/>
      <c r="K29" s="106"/>
      <c r="L29" s="107">
        <f t="shared" si="1"/>
        <v>0</v>
      </c>
      <c r="M29" s="280">
        <f t="shared" si="0"/>
        <v>0</v>
      </c>
      <c r="N29" s="281"/>
      <c r="O29" s="190"/>
      <c r="P29" s="191"/>
    </row>
    <row r="30" spans="1:16" ht="12" customHeight="1">
      <c r="A30" s="33"/>
      <c r="B30" s="183">
        <v>7</v>
      </c>
      <c r="C30" s="273"/>
      <c r="D30" s="274"/>
      <c r="E30" s="274"/>
      <c r="F30" s="274"/>
      <c r="G30" s="275"/>
      <c r="H30" s="269"/>
      <c r="I30" s="270"/>
      <c r="J30" s="185"/>
      <c r="K30" s="106"/>
      <c r="L30" s="107">
        <f t="shared" si="1"/>
        <v>0</v>
      </c>
      <c r="M30" s="280">
        <f t="shared" si="0"/>
        <v>0</v>
      </c>
      <c r="N30" s="281"/>
      <c r="O30" s="190"/>
      <c r="P30" s="191"/>
    </row>
    <row r="31" spans="1:16" ht="12" customHeight="1">
      <c r="A31" s="33"/>
      <c r="B31" s="183">
        <v>8</v>
      </c>
      <c r="C31" s="273"/>
      <c r="D31" s="274"/>
      <c r="E31" s="274"/>
      <c r="F31" s="274"/>
      <c r="G31" s="275"/>
      <c r="H31" s="269"/>
      <c r="I31" s="270"/>
      <c r="J31" s="185"/>
      <c r="K31" s="106"/>
      <c r="L31" s="107">
        <f t="shared" si="1"/>
        <v>0</v>
      </c>
      <c r="M31" s="280">
        <f t="shared" si="0"/>
        <v>0</v>
      </c>
      <c r="N31" s="281"/>
      <c r="O31" s="190"/>
      <c r="P31" s="191"/>
    </row>
    <row r="32" spans="1:16" ht="12" customHeight="1">
      <c r="A32" s="33"/>
      <c r="B32" s="183">
        <v>9</v>
      </c>
      <c r="C32" s="273"/>
      <c r="D32" s="274"/>
      <c r="E32" s="274"/>
      <c r="F32" s="274"/>
      <c r="G32" s="275"/>
      <c r="H32" s="269"/>
      <c r="I32" s="270"/>
      <c r="J32" s="185"/>
      <c r="K32" s="106"/>
      <c r="L32" s="107">
        <f t="shared" si="1"/>
        <v>0</v>
      </c>
      <c r="M32" s="280">
        <f t="shared" si="0"/>
        <v>0</v>
      </c>
      <c r="N32" s="281"/>
      <c r="O32" s="190"/>
      <c r="P32" s="191"/>
    </row>
    <row r="33" spans="1:19" ht="11.25" customHeight="1">
      <c r="A33" s="33"/>
      <c r="B33" s="183">
        <v>10</v>
      </c>
      <c r="C33" s="273"/>
      <c r="D33" s="274"/>
      <c r="E33" s="274"/>
      <c r="F33" s="274"/>
      <c r="G33" s="275"/>
      <c r="H33" s="269"/>
      <c r="I33" s="270"/>
      <c r="J33" s="185"/>
      <c r="K33" s="106"/>
      <c r="L33" s="107">
        <f t="shared" ref="L33:L36" si="2">H33*K33</f>
        <v>0</v>
      </c>
      <c r="M33" s="280">
        <f t="shared" ref="M33:M36" si="3">L33</f>
        <v>0</v>
      </c>
      <c r="N33" s="281"/>
      <c r="O33" s="215"/>
      <c r="P33" s="216"/>
    </row>
    <row r="34" spans="1:19" ht="12" customHeight="1">
      <c r="A34" s="33"/>
      <c r="B34" s="183">
        <v>11</v>
      </c>
      <c r="C34" s="273"/>
      <c r="D34" s="274"/>
      <c r="E34" s="274"/>
      <c r="F34" s="274"/>
      <c r="G34" s="275"/>
      <c r="H34" s="269"/>
      <c r="I34" s="270"/>
      <c r="J34" s="185"/>
      <c r="K34" s="106"/>
      <c r="L34" s="107">
        <f t="shared" si="2"/>
        <v>0</v>
      </c>
      <c r="M34" s="280">
        <f t="shared" si="3"/>
        <v>0</v>
      </c>
      <c r="N34" s="281"/>
      <c r="O34" s="215"/>
      <c r="P34" s="216"/>
    </row>
    <row r="35" spans="1:19" ht="13.5" customHeight="1">
      <c r="A35" s="33"/>
      <c r="B35" s="183">
        <v>12</v>
      </c>
      <c r="C35" s="273"/>
      <c r="D35" s="274"/>
      <c r="E35" s="274"/>
      <c r="F35" s="274"/>
      <c r="G35" s="275"/>
      <c r="H35" s="269"/>
      <c r="I35" s="270"/>
      <c r="J35" s="185"/>
      <c r="K35" s="106"/>
      <c r="L35" s="107">
        <f t="shared" ref="L35" si="4">H35*K35</f>
        <v>0</v>
      </c>
      <c r="M35" s="280">
        <f t="shared" ref="M35" si="5">L35</f>
        <v>0</v>
      </c>
      <c r="N35" s="281"/>
      <c r="O35" s="215"/>
      <c r="P35" s="216"/>
    </row>
    <row r="36" spans="1:19" ht="13.5" customHeight="1">
      <c r="A36" s="33"/>
      <c r="B36" s="183">
        <v>13</v>
      </c>
      <c r="C36" s="273"/>
      <c r="D36" s="274"/>
      <c r="E36" s="274"/>
      <c r="F36" s="274"/>
      <c r="G36" s="275"/>
      <c r="H36" s="269"/>
      <c r="I36" s="270"/>
      <c r="J36" s="185"/>
      <c r="K36" s="106"/>
      <c r="L36" s="107">
        <f t="shared" si="2"/>
        <v>0</v>
      </c>
      <c r="M36" s="280">
        <f t="shared" si="3"/>
        <v>0</v>
      </c>
      <c r="N36" s="281"/>
      <c r="O36" s="215"/>
      <c r="P36" s="216"/>
    </row>
    <row r="37" spans="1:19" ht="13.5" customHeight="1">
      <c r="A37" s="33"/>
      <c r="B37" s="187">
        <v>14</v>
      </c>
      <c r="C37" s="273"/>
      <c r="D37" s="274"/>
      <c r="E37" s="274"/>
      <c r="F37" s="274"/>
      <c r="G37" s="275"/>
      <c r="H37" s="269"/>
      <c r="I37" s="270"/>
      <c r="J37" s="187"/>
      <c r="K37" s="106"/>
      <c r="L37" s="234">
        <f t="shared" si="1"/>
        <v>0</v>
      </c>
      <c r="M37" s="280">
        <f t="shared" si="0"/>
        <v>0</v>
      </c>
      <c r="N37" s="281"/>
      <c r="O37" s="271"/>
      <c r="P37" s="272"/>
    </row>
    <row r="38" spans="1:19" ht="13.5" customHeight="1">
      <c r="A38" s="33"/>
      <c r="B38" s="183">
        <v>15</v>
      </c>
      <c r="C38" s="273"/>
      <c r="D38" s="274"/>
      <c r="E38" s="274"/>
      <c r="F38" s="274"/>
      <c r="G38" s="275"/>
      <c r="H38" s="269"/>
      <c r="I38" s="270"/>
      <c r="J38" s="185"/>
      <c r="K38" s="106"/>
      <c r="L38" s="107">
        <f t="shared" si="1"/>
        <v>0</v>
      </c>
      <c r="M38" s="280">
        <f t="shared" si="0"/>
        <v>0</v>
      </c>
      <c r="N38" s="281"/>
      <c r="O38" s="215"/>
      <c r="P38" s="216"/>
    </row>
    <row r="39" spans="1:19" ht="12" customHeight="1">
      <c r="A39" s="33"/>
      <c r="B39" s="187">
        <v>16</v>
      </c>
      <c r="C39" s="273"/>
      <c r="D39" s="274"/>
      <c r="E39" s="274"/>
      <c r="F39" s="274"/>
      <c r="G39" s="275"/>
      <c r="H39" s="269"/>
      <c r="I39" s="270"/>
      <c r="J39" s="187"/>
      <c r="K39" s="106"/>
      <c r="L39" s="234">
        <f t="shared" ref="L39" si="6">H39*K39</f>
        <v>0</v>
      </c>
      <c r="M39" s="280">
        <f t="shared" ref="M39:M41" si="7">L39</f>
        <v>0</v>
      </c>
      <c r="N39" s="281"/>
      <c r="O39" s="271"/>
      <c r="P39" s="272"/>
    </row>
    <row r="40" spans="1:19" ht="12" customHeight="1">
      <c r="A40" s="40"/>
      <c r="B40" s="183">
        <v>17</v>
      </c>
      <c r="C40" s="273"/>
      <c r="D40" s="274"/>
      <c r="E40" s="274"/>
      <c r="F40" s="274"/>
      <c r="G40" s="275"/>
      <c r="H40" s="269"/>
      <c r="I40" s="270"/>
      <c r="J40" s="185"/>
      <c r="K40" s="105"/>
      <c r="L40" s="107">
        <f>H40*K40</f>
        <v>0</v>
      </c>
      <c r="M40" s="276">
        <f t="shared" si="7"/>
        <v>0</v>
      </c>
      <c r="N40" s="277"/>
      <c r="O40" s="215"/>
      <c r="P40" s="216"/>
    </row>
    <row r="41" spans="1:19" ht="12" customHeight="1">
      <c r="A41" s="36"/>
      <c r="B41" s="60">
        <v>18</v>
      </c>
      <c r="C41" s="273"/>
      <c r="D41" s="274"/>
      <c r="E41" s="274"/>
      <c r="F41" s="274"/>
      <c r="G41" s="275"/>
      <c r="H41" s="269"/>
      <c r="I41" s="270"/>
      <c r="J41" s="187"/>
      <c r="K41" s="106"/>
      <c r="L41" s="234">
        <f t="shared" ref="L41" si="8">H41*K41</f>
        <v>0</v>
      </c>
      <c r="M41" s="280">
        <f t="shared" si="7"/>
        <v>0</v>
      </c>
      <c r="N41" s="281"/>
      <c r="O41" s="271"/>
      <c r="P41" s="272"/>
      <c r="S41" s="255">
        <f>SUM(L24:L41)</f>
        <v>0</v>
      </c>
    </row>
    <row r="42" spans="1:19" ht="12" customHeight="1">
      <c r="A42" s="33"/>
      <c r="B42" s="248"/>
      <c r="C42" s="249"/>
      <c r="D42" s="249"/>
      <c r="E42" s="249"/>
      <c r="F42" s="249"/>
      <c r="G42" s="249"/>
      <c r="H42" s="250"/>
      <c r="I42" s="250"/>
      <c r="J42" s="248"/>
      <c r="K42" s="251"/>
      <c r="L42" s="252"/>
      <c r="M42" s="253"/>
      <c r="N42" s="253"/>
      <c r="O42" s="254"/>
      <c r="P42" s="254"/>
    </row>
    <row r="43" spans="1:19" ht="13.5" customHeight="1">
      <c r="A43" s="33"/>
      <c r="B43" s="309"/>
      <c r="C43" s="309"/>
      <c r="D43" s="309"/>
      <c r="E43" s="309"/>
      <c r="F43" s="309"/>
      <c r="G43" s="309"/>
      <c r="H43" s="285"/>
      <c r="I43" s="285"/>
      <c r="J43" s="285"/>
      <c r="K43" s="285"/>
      <c r="L43" s="285"/>
      <c r="M43" s="40"/>
      <c r="N43" s="40"/>
      <c r="O43" s="40"/>
      <c r="P43" s="40"/>
    </row>
    <row r="44" spans="1:19" ht="13.5" customHeight="1">
      <c r="A44" s="33"/>
      <c r="B44" s="298"/>
      <c r="C44" s="298"/>
      <c r="D44" s="298"/>
      <c r="E44" s="298"/>
      <c r="F44" s="298"/>
      <c r="G44" s="298"/>
      <c r="H44" s="285"/>
      <c r="I44" s="285"/>
      <c r="J44" s="285"/>
      <c r="K44" s="285"/>
      <c r="L44" s="285"/>
      <c r="M44" s="40"/>
      <c r="N44" s="40"/>
      <c r="O44" s="40"/>
      <c r="P44" s="40"/>
    </row>
    <row r="45" spans="1:19" ht="5.25" customHeight="1">
      <c r="A45" s="33"/>
      <c r="B45" s="219"/>
      <c r="C45" s="219"/>
      <c r="D45" s="219"/>
      <c r="E45" s="219"/>
      <c r="F45" s="219"/>
      <c r="G45" s="219"/>
      <c r="H45" s="219"/>
      <c r="I45" s="233"/>
      <c r="J45" s="233"/>
      <c r="K45" s="233"/>
      <c r="L45" s="233"/>
      <c r="M45" s="40"/>
      <c r="N45" s="40"/>
      <c r="O45" s="40"/>
      <c r="P45" s="40"/>
    </row>
    <row r="46" spans="1:19" ht="2.25" customHeight="1">
      <c r="A46" s="33"/>
      <c r="B46" s="76"/>
      <c r="C46" s="76"/>
      <c r="D46" s="76"/>
      <c r="E46" s="76"/>
      <c r="F46" s="76"/>
      <c r="G46" s="76"/>
      <c r="H46" s="76"/>
      <c r="I46" s="75"/>
      <c r="J46" s="75"/>
      <c r="K46" s="75"/>
      <c r="L46" s="75"/>
      <c r="M46" s="40"/>
      <c r="N46" s="40"/>
      <c r="O46" s="40"/>
      <c r="P46" s="40"/>
    </row>
    <row r="47" spans="1:19" ht="0.75" customHeight="1">
      <c r="A47" s="33"/>
      <c r="C47" s="57"/>
      <c r="D47" s="57"/>
      <c r="E47" s="33"/>
      <c r="F47" s="95"/>
      <c r="G47" s="96"/>
      <c r="H47" s="94"/>
      <c r="I47" s="95"/>
      <c r="J47" s="96"/>
      <c r="K47" s="96"/>
      <c r="L47" s="97"/>
      <c r="M47" s="95"/>
      <c r="N47" s="96"/>
      <c r="O47" s="96"/>
      <c r="P47" s="97"/>
    </row>
    <row r="48" spans="1:19" ht="14.25" customHeight="1">
      <c r="A48" s="33"/>
      <c r="B48" s="90" t="s">
        <v>80</v>
      </c>
      <c r="E48" s="33"/>
      <c r="F48" s="282" t="s">
        <v>104</v>
      </c>
      <c r="G48" s="283"/>
      <c r="H48" s="141"/>
      <c r="I48" s="282" t="s">
        <v>105</v>
      </c>
      <c r="J48" s="283"/>
      <c r="K48" s="283"/>
      <c r="L48" s="284"/>
      <c r="M48" s="282" t="s">
        <v>106</v>
      </c>
      <c r="N48" s="283"/>
      <c r="O48" s="283"/>
      <c r="P48" s="284"/>
    </row>
    <row r="49" spans="1:16" ht="3.95" customHeight="1">
      <c r="A49" s="33"/>
      <c r="B49" s="90"/>
      <c r="C49" s="57"/>
      <c r="D49" s="57"/>
      <c r="E49" s="33"/>
      <c r="F49" s="142"/>
      <c r="G49" s="143"/>
      <c r="H49" s="141"/>
      <c r="I49" s="45"/>
      <c r="J49" s="21"/>
      <c r="K49" s="21"/>
      <c r="L49" s="141"/>
      <c r="M49" s="45"/>
      <c r="N49" s="21"/>
      <c r="O49" s="21"/>
      <c r="P49" s="141"/>
    </row>
    <row r="50" spans="1:16" ht="17.25" customHeight="1">
      <c r="A50" s="33"/>
      <c r="C50" s="57"/>
      <c r="D50" s="57"/>
      <c r="F50" s="278" t="s">
        <v>97</v>
      </c>
      <c r="G50" s="279"/>
      <c r="H50" s="144"/>
      <c r="I50" s="45"/>
      <c r="J50" s="21"/>
      <c r="K50" s="21"/>
      <c r="L50" s="145"/>
      <c r="M50" s="146"/>
      <c r="N50" s="147"/>
      <c r="O50" s="147"/>
      <c r="P50" s="145"/>
    </row>
    <row r="51" spans="1:16" ht="8.25" customHeight="1">
      <c r="A51" s="33"/>
      <c r="F51" s="278"/>
      <c r="G51" s="279"/>
      <c r="H51" s="144"/>
      <c r="I51" s="45"/>
      <c r="J51" s="21"/>
      <c r="K51" s="21"/>
      <c r="L51" s="141"/>
      <c r="M51" s="45"/>
      <c r="N51" s="21"/>
      <c r="O51" s="21"/>
      <c r="P51" s="141"/>
    </row>
    <row r="52" spans="1:16" ht="12.95" customHeight="1">
      <c r="A52" s="33"/>
      <c r="B52" s="304" t="s">
        <v>42</v>
      </c>
      <c r="C52" s="304"/>
      <c r="D52" s="161" t="s">
        <v>41</v>
      </c>
      <c r="E52" s="161"/>
      <c r="F52" s="306" t="s">
        <v>64</v>
      </c>
      <c r="G52" s="307"/>
      <c r="H52" s="148"/>
      <c r="I52" s="45"/>
      <c r="J52" s="21"/>
      <c r="K52" s="21"/>
      <c r="L52" s="145"/>
      <c r="M52" s="146"/>
      <c r="N52" s="147"/>
      <c r="O52" s="147"/>
      <c r="P52" s="145"/>
    </row>
    <row r="53" spans="1:16" ht="3.95" customHeight="1">
      <c r="A53" s="33"/>
      <c r="B53" s="162"/>
      <c r="C53" s="162"/>
      <c r="D53" s="162"/>
      <c r="E53" s="162"/>
      <c r="F53" s="149"/>
      <c r="G53" s="150"/>
      <c r="H53" s="151"/>
      <c r="I53" s="278"/>
      <c r="J53" s="279"/>
      <c r="K53" s="279"/>
      <c r="L53" s="145"/>
      <c r="M53" s="146"/>
      <c r="N53" s="147"/>
      <c r="O53" s="147"/>
      <c r="P53" s="145"/>
    </row>
    <row r="54" spans="1:16" ht="12.95" customHeight="1">
      <c r="A54" s="33"/>
      <c r="B54" s="304" t="s">
        <v>42</v>
      </c>
      <c r="C54" s="304"/>
      <c r="D54" s="161" t="s">
        <v>101</v>
      </c>
      <c r="E54" s="161"/>
      <c r="F54" s="282" t="s">
        <v>105</v>
      </c>
      <c r="G54" s="283"/>
      <c r="H54" s="152"/>
      <c r="I54" s="45"/>
      <c r="J54" s="21"/>
      <c r="K54" s="21"/>
      <c r="L54" s="145"/>
      <c r="M54" s="146"/>
      <c r="N54" s="147"/>
      <c r="O54" s="147"/>
      <c r="P54" s="145"/>
    </row>
    <row r="55" spans="1:16" ht="3.95" customHeight="1">
      <c r="A55" s="33"/>
      <c r="B55" s="161"/>
      <c r="C55" s="161"/>
      <c r="D55" s="161"/>
      <c r="E55" s="161"/>
      <c r="F55" s="149"/>
      <c r="G55" s="150"/>
      <c r="H55" s="151"/>
      <c r="I55" s="149"/>
      <c r="J55" s="150"/>
      <c r="K55" s="150"/>
      <c r="L55" s="151"/>
      <c r="M55" s="149"/>
      <c r="N55" s="150"/>
      <c r="O55" s="150"/>
      <c r="P55" s="151"/>
    </row>
    <row r="56" spans="1:16" ht="12.95" customHeight="1">
      <c r="A56" s="33"/>
      <c r="B56" s="304" t="s">
        <v>42</v>
      </c>
      <c r="C56" s="304"/>
      <c r="D56" s="161" t="s">
        <v>102</v>
      </c>
      <c r="E56" s="161"/>
      <c r="F56" s="278" t="s">
        <v>134</v>
      </c>
      <c r="G56" s="279"/>
      <c r="H56" s="144"/>
      <c r="I56" s="278" t="s">
        <v>66</v>
      </c>
      <c r="J56" s="279"/>
      <c r="K56" s="279"/>
      <c r="L56" s="305"/>
      <c r="M56" s="278" t="s">
        <v>65</v>
      </c>
      <c r="N56" s="279"/>
      <c r="O56" s="279"/>
      <c r="P56" s="305"/>
    </row>
    <row r="57" spans="1:16" ht="3.95" customHeight="1">
      <c r="A57" s="33"/>
      <c r="B57" s="163"/>
      <c r="C57" s="163"/>
      <c r="D57" s="161"/>
      <c r="E57" s="161"/>
      <c r="F57" s="153"/>
      <c r="G57" s="154"/>
      <c r="H57" s="144"/>
      <c r="I57" s="153"/>
      <c r="J57" s="154"/>
      <c r="K57" s="154"/>
      <c r="L57" s="144"/>
      <c r="M57" s="153"/>
      <c r="N57" s="154"/>
      <c r="O57" s="154"/>
      <c r="P57" s="144"/>
    </row>
    <row r="58" spans="1:16" ht="12.95" customHeight="1">
      <c r="B58" s="304" t="s">
        <v>42</v>
      </c>
      <c r="C58" s="304"/>
      <c r="D58" s="161" t="s">
        <v>103</v>
      </c>
      <c r="E58" s="161"/>
      <c r="F58" s="45" t="s">
        <v>107</v>
      </c>
      <c r="G58" s="21"/>
      <c r="H58" s="141"/>
      <c r="I58" s="306" t="s">
        <v>108</v>
      </c>
      <c r="J58" s="307"/>
      <c r="K58" s="307"/>
      <c r="L58" s="308"/>
      <c r="M58" s="306" t="s">
        <v>109</v>
      </c>
      <c r="N58" s="307"/>
      <c r="O58" s="307"/>
      <c r="P58" s="308"/>
    </row>
    <row r="59" spans="1:16" ht="5.0999999999999996" customHeight="1">
      <c r="F59" s="155"/>
      <c r="G59" s="156"/>
      <c r="H59" s="157"/>
      <c r="I59" s="158"/>
      <c r="J59" s="159"/>
      <c r="K59" s="159"/>
      <c r="L59" s="160"/>
      <c r="M59" s="158"/>
      <c r="N59" s="159"/>
      <c r="O59" s="159"/>
      <c r="P59" s="160"/>
    </row>
    <row r="60" spans="1:16" ht="10.5" customHeight="1">
      <c r="B60" s="286"/>
    </row>
    <row r="61" spans="1:16" ht="18.75" customHeight="1">
      <c r="A61" s="33"/>
      <c r="B61" s="286"/>
      <c r="C61" s="288" t="s">
        <v>43</v>
      </c>
      <c r="D61" s="289"/>
      <c r="E61" s="289"/>
      <c r="F61" s="289"/>
      <c r="G61" s="30" t="s">
        <v>132</v>
      </c>
      <c r="H61" s="30"/>
      <c r="I61" s="31" t="s">
        <v>136</v>
      </c>
      <c r="K61" s="33"/>
      <c r="L61" s="33"/>
      <c r="M61" s="33"/>
      <c r="N61" s="33"/>
      <c r="O61" s="33"/>
      <c r="P61" s="33"/>
    </row>
    <row r="62" spans="1:16" ht="18.75" customHeight="1">
      <c r="A62" s="33"/>
      <c r="B62" s="286"/>
      <c r="C62" s="290" t="s">
        <v>128</v>
      </c>
      <c r="D62" s="290"/>
      <c r="E62" s="290"/>
      <c r="F62" s="290"/>
      <c r="G62" s="31" t="s">
        <v>137</v>
      </c>
      <c r="H62" s="31"/>
      <c r="I62" s="31"/>
      <c r="K62" s="33"/>
      <c r="L62" s="33"/>
      <c r="M62" s="33"/>
      <c r="N62" s="33"/>
      <c r="O62" s="33"/>
      <c r="P62" s="33"/>
    </row>
    <row r="63" spans="1:16" ht="18.75" customHeight="1">
      <c r="A63" s="33"/>
      <c r="B63" s="287"/>
      <c r="C63" s="291" t="s">
        <v>77</v>
      </c>
      <c r="D63" s="292"/>
      <c r="E63" s="292"/>
      <c r="F63" s="293"/>
      <c r="G63" s="32" t="s">
        <v>138</v>
      </c>
      <c r="H63" s="32"/>
      <c r="I63" s="32"/>
      <c r="J63" s="35"/>
      <c r="K63" s="36"/>
      <c r="L63" s="36"/>
      <c r="M63" s="36"/>
      <c r="N63" s="40"/>
    </row>
    <row r="64" spans="1:16" ht="8.25" customHeight="1">
      <c r="A64" s="33"/>
      <c r="B64" s="37"/>
      <c r="C64" s="37"/>
      <c r="D64" s="37"/>
      <c r="E64" s="37"/>
      <c r="F64" s="38"/>
      <c r="G64" s="39"/>
      <c r="H64" s="39"/>
      <c r="I64" s="40"/>
      <c r="J64" s="40"/>
      <c r="K64" s="41"/>
      <c r="L64" s="41"/>
      <c r="M64" s="41"/>
      <c r="N64" s="41"/>
      <c r="O64" s="42" t="s">
        <v>140</v>
      </c>
      <c r="P64" s="60" t="s">
        <v>27</v>
      </c>
    </row>
    <row r="65" spans="1:16" ht="13.5" customHeight="1">
      <c r="A65" s="33"/>
      <c r="B65" s="40" t="s">
        <v>1</v>
      </c>
      <c r="C65" s="193"/>
      <c r="D65" s="33"/>
      <c r="E65" s="33" t="s">
        <v>0</v>
      </c>
      <c r="F65" s="220"/>
      <c r="G65" s="220"/>
      <c r="H65" s="58"/>
      <c r="I65" s="33"/>
      <c r="J65" s="44" t="s">
        <v>16</v>
      </c>
      <c r="K65" s="217">
        <v>5000000</v>
      </c>
      <c r="L65" s="62"/>
      <c r="M65" s="54"/>
      <c r="N65" s="33"/>
      <c r="O65" s="182" t="s">
        <v>19</v>
      </c>
      <c r="P65" s="43"/>
    </row>
    <row r="66" spans="1:16" ht="12" customHeight="1">
      <c r="A66" s="33"/>
      <c r="B66" s="33" t="s">
        <v>2</v>
      </c>
      <c r="C66" s="195"/>
      <c r="D66" s="33"/>
      <c r="E66" s="33" t="s">
        <v>7</v>
      </c>
      <c r="F66" s="220"/>
      <c r="G66" s="220"/>
      <c r="H66" s="58"/>
      <c r="I66" s="33"/>
      <c r="J66" s="47" t="s">
        <v>17</v>
      </c>
      <c r="K66" s="88" t="s">
        <v>133</v>
      </c>
      <c r="L66" s="48"/>
      <c r="M66" s="68"/>
      <c r="N66" s="65"/>
      <c r="O66" s="45" t="s">
        <v>123</v>
      </c>
      <c r="P66" s="46"/>
    </row>
    <row r="67" spans="1:16" ht="15" customHeight="1">
      <c r="A67" s="33"/>
      <c r="B67" s="33" t="s">
        <v>3</v>
      </c>
      <c r="C67" s="195"/>
      <c r="D67" s="33"/>
      <c r="E67" s="33" t="s">
        <v>8</v>
      </c>
      <c r="F67" s="220"/>
      <c r="G67" s="220"/>
      <c r="H67" s="58"/>
      <c r="I67" s="33"/>
      <c r="J67" s="50" t="s">
        <v>18</v>
      </c>
      <c r="K67" s="48" t="s">
        <v>116</v>
      </c>
      <c r="L67" s="48" t="s">
        <v>118</v>
      </c>
      <c r="M67" s="49" t="s">
        <v>120</v>
      </c>
      <c r="N67" s="48"/>
      <c r="O67" s="45" t="s">
        <v>20</v>
      </c>
      <c r="P67" s="46"/>
    </row>
    <row r="68" spans="1:16" ht="12.75" customHeight="1">
      <c r="A68" s="33"/>
      <c r="B68" s="33" t="s">
        <v>4</v>
      </c>
      <c r="C68" s="195"/>
      <c r="D68" s="33"/>
      <c r="E68" s="33" t="s">
        <v>9</v>
      </c>
      <c r="F68" s="220"/>
      <c r="G68" s="220"/>
      <c r="H68" s="58"/>
      <c r="I68" s="33"/>
      <c r="J68" s="51"/>
      <c r="K68" s="52" t="s">
        <v>117</v>
      </c>
      <c r="L68" s="86" t="s">
        <v>119</v>
      </c>
      <c r="M68" s="53"/>
      <c r="N68" s="66"/>
      <c r="O68" s="45" t="s">
        <v>21</v>
      </c>
      <c r="P68" s="46"/>
    </row>
    <row r="69" spans="1:16" ht="13.5" customHeight="1">
      <c r="A69" s="33"/>
      <c r="B69" s="33" t="s">
        <v>5</v>
      </c>
      <c r="C69" s="195"/>
      <c r="D69" s="33"/>
      <c r="E69" s="33" t="s">
        <v>10</v>
      </c>
      <c r="F69" s="220"/>
      <c r="G69" s="220"/>
      <c r="H69" s="58"/>
      <c r="I69" s="33"/>
      <c r="J69" s="55" t="s">
        <v>14</v>
      </c>
      <c r="K69" s="37"/>
      <c r="L69" s="184"/>
      <c r="M69" s="180" t="s">
        <v>62</v>
      </c>
      <c r="N69" s="69"/>
      <c r="O69" s="45" t="s">
        <v>22</v>
      </c>
      <c r="P69" s="46"/>
    </row>
    <row r="70" spans="1:16" ht="13.5" customHeight="1">
      <c r="A70" s="33"/>
      <c r="B70" s="33" t="s">
        <v>6</v>
      </c>
      <c r="C70" s="195"/>
      <c r="D70" s="33"/>
      <c r="E70" s="33" t="s">
        <v>11</v>
      </c>
      <c r="F70" s="220"/>
      <c r="G70" s="220"/>
      <c r="H70" s="58"/>
      <c r="I70" s="33"/>
      <c r="J70" s="297" t="s">
        <v>110</v>
      </c>
      <c r="K70" s="298"/>
      <c r="L70" s="186"/>
      <c r="M70" s="181" t="s">
        <v>63</v>
      </c>
      <c r="N70" s="71"/>
      <c r="O70" s="45" t="s">
        <v>23</v>
      </c>
      <c r="P70" s="46"/>
    </row>
    <row r="71" spans="1:16" ht="13.5" customHeight="1">
      <c r="A71" s="33"/>
      <c r="B71" s="40" t="s">
        <v>13</v>
      </c>
      <c r="C71" s="195"/>
      <c r="D71" s="33"/>
      <c r="E71" s="33" t="s">
        <v>12</v>
      </c>
      <c r="F71" s="299"/>
      <c r="G71" s="299"/>
      <c r="H71" s="58"/>
      <c r="I71" s="40"/>
      <c r="J71" s="56" t="s">
        <v>78</v>
      </c>
      <c r="K71" s="64"/>
      <c r="L71" s="103"/>
      <c r="M71" s="181" t="s">
        <v>62</v>
      </c>
      <c r="N71" s="72"/>
      <c r="O71" s="45" t="s">
        <v>24</v>
      </c>
      <c r="P71" s="46"/>
    </row>
    <row r="72" spans="1:16" ht="6" customHeight="1">
      <c r="A72" s="33"/>
      <c r="B72" s="40"/>
      <c r="C72" s="85"/>
      <c r="D72" s="40"/>
      <c r="E72" s="40"/>
      <c r="F72" s="58"/>
      <c r="G72" s="40"/>
      <c r="H72" s="40"/>
      <c r="I72" s="40"/>
      <c r="J72" s="56"/>
      <c r="K72" s="64"/>
      <c r="L72" s="112"/>
      <c r="M72" s="70"/>
      <c r="N72" s="72"/>
      <c r="O72" s="45"/>
      <c r="P72" s="46"/>
    </row>
    <row r="73" spans="1:16" ht="12.75" customHeight="1">
      <c r="A73" s="33"/>
      <c r="B73" s="302" t="s">
        <v>99</v>
      </c>
      <c r="C73" s="303"/>
      <c r="D73" s="303"/>
      <c r="E73" s="300"/>
      <c r="F73" s="300"/>
      <c r="G73" s="300"/>
      <c r="H73" s="300"/>
      <c r="I73" s="300"/>
      <c r="J73" s="300"/>
      <c r="K73" s="300"/>
      <c r="L73" s="300"/>
      <c r="M73" s="164"/>
      <c r="N73" s="64"/>
      <c r="O73" s="45" t="s">
        <v>25</v>
      </c>
      <c r="P73" s="67"/>
    </row>
    <row r="74" spans="1:16" ht="11.25" customHeight="1">
      <c r="A74" s="33"/>
      <c r="B74" s="294" t="s">
        <v>79</v>
      </c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6"/>
      <c r="N74" s="64"/>
      <c r="O74" s="175" t="s">
        <v>26</v>
      </c>
      <c r="P74" s="89" t="s">
        <v>135</v>
      </c>
    </row>
    <row r="75" spans="1:16" ht="12.75" customHeight="1">
      <c r="A75" s="33"/>
      <c r="B75" s="314" t="s">
        <v>115</v>
      </c>
      <c r="C75" s="315"/>
      <c r="D75" s="315"/>
      <c r="E75" s="315"/>
      <c r="F75" s="315"/>
      <c r="G75" s="315"/>
      <c r="H75" s="315"/>
      <c r="I75" s="315"/>
      <c r="J75" s="315"/>
      <c r="K75" s="315"/>
      <c r="L75" s="315"/>
      <c r="M75" s="316"/>
      <c r="N75" s="64"/>
      <c r="O75" s="73" t="s">
        <v>28</v>
      </c>
      <c r="P75" s="74"/>
    </row>
    <row r="76" spans="1:16" ht="12" customHeight="1">
      <c r="A76" s="33"/>
      <c r="B76" s="132" t="s">
        <v>114</v>
      </c>
      <c r="C76" s="133"/>
      <c r="D76" s="133"/>
      <c r="E76" s="133"/>
      <c r="F76" s="133"/>
      <c r="G76" s="133"/>
      <c r="H76" s="133"/>
      <c r="I76" s="133"/>
      <c r="J76" s="139"/>
      <c r="K76" s="139"/>
      <c r="L76" s="139"/>
      <c r="M76" s="140"/>
      <c r="N76" s="64"/>
      <c r="O76" s="225"/>
      <c r="P76" s="21"/>
    </row>
    <row r="77" spans="1:16" ht="8.25" customHeight="1">
      <c r="A77" s="33"/>
      <c r="B77" s="210"/>
      <c r="C77" s="210"/>
      <c r="D77" s="210"/>
      <c r="E77" s="210"/>
      <c r="F77" s="210"/>
      <c r="G77" s="210"/>
      <c r="H77" s="210"/>
      <c r="I77" s="210"/>
      <c r="J77" s="218"/>
      <c r="K77" s="218"/>
      <c r="L77" s="218"/>
      <c r="M77" s="218"/>
      <c r="N77" s="64"/>
      <c r="O77" s="225"/>
      <c r="P77" s="21"/>
    </row>
    <row r="78" spans="1:16" ht="12.75" customHeight="1">
      <c r="A78" s="33"/>
      <c r="B78" s="301" t="s">
        <v>129</v>
      </c>
      <c r="C78" s="301"/>
      <c r="D78" s="301"/>
      <c r="E78" s="301"/>
      <c r="F78" s="40"/>
      <c r="I78" s="10"/>
      <c r="J78" s="10"/>
      <c r="K78" s="10"/>
      <c r="L78" s="10"/>
      <c r="P78" s="10"/>
    </row>
    <row r="79" spans="1:16" ht="11.25" customHeight="1">
      <c r="A79" s="33"/>
      <c r="B79" s="40" t="s">
        <v>124</v>
      </c>
      <c r="C79" s="40"/>
      <c r="D79" s="40"/>
      <c r="E79" s="40"/>
      <c r="F79" s="40"/>
      <c r="I79" s="10"/>
      <c r="J79" s="321"/>
      <c r="K79" s="321"/>
      <c r="L79" s="321"/>
      <c r="M79" s="211"/>
      <c r="N79" s="211"/>
      <c r="P79" s="225"/>
    </row>
    <row r="80" spans="1:16" ht="5.2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ht="12" customHeight="1">
      <c r="A81" s="33"/>
      <c r="B81" s="322" t="s">
        <v>29</v>
      </c>
      <c r="C81" s="310" t="s">
        <v>121</v>
      </c>
      <c r="D81" s="323"/>
      <c r="E81" s="323"/>
      <c r="F81" s="323"/>
      <c r="G81" s="311"/>
      <c r="H81" s="310" t="s">
        <v>30</v>
      </c>
      <c r="I81" s="311"/>
      <c r="J81" s="317" t="s">
        <v>32</v>
      </c>
      <c r="K81" s="319" t="s">
        <v>31</v>
      </c>
      <c r="L81" s="320"/>
      <c r="M81" s="310" t="s">
        <v>98</v>
      </c>
      <c r="N81" s="311"/>
      <c r="O81" s="310" t="s">
        <v>113</v>
      </c>
      <c r="P81" s="311"/>
    </row>
    <row r="82" spans="1:16" ht="10.5" customHeight="1">
      <c r="A82" s="33"/>
      <c r="B82" s="318"/>
      <c r="C82" s="312"/>
      <c r="D82" s="292"/>
      <c r="E82" s="292"/>
      <c r="F82" s="292"/>
      <c r="G82" s="313"/>
      <c r="H82" s="312"/>
      <c r="I82" s="313"/>
      <c r="J82" s="318"/>
      <c r="K82" s="231" t="s">
        <v>33</v>
      </c>
      <c r="L82" s="231" t="s">
        <v>34</v>
      </c>
      <c r="M82" s="312"/>
      <c r="N82" s="313"/>
      <c r="O82" s="312"/>
      <c r="P82" s="313"/>
    </row>
    <row r="83" spans="1:16" ht="12" customHeight="1">
      <c r="A83" s="33"/>
      <c r="B83" s="183">
        <v>19</v>
      </c>
      <c r="C83" s="273"/>
      <c r="D83" s="274"/>
      <c r="E83" s="274"/>
      <c r="F83" s="274"/>
      <c r="G83" s="275"/>
      <c r="H83" s="269"/>
      <c r="I83" s="270"/>
      <c r="J83" s="185"/>
      <c r="K83" s="106"/>
      <c r="L83" s="107">
        <f>H83*K83</f>
        <v>0</v>
      </c>
      <c r="M83" s="276">
        <f t="shared" ref="M83:M98" si="9">L83</f>
        <v>0</v>
      </c>
      <c r="N83" s="277"/>
      <c r="O83" s="271"/>
      <c r="P83" s="272"/>
    </row>
    <row r="84" spans="1:16" ht="12" customHeight="1">
      <c r="A84" s="33"/>
      <c r="B84" s="183">
        <v>20</v>
      </c>
      <c r="C84" s="273"/>
      <c r="D84" s="274"/>
      <c r="E84" s="274"/>
      <c r="F84" s="274"/>
      <c r="G84" s="275"/>
      <c r="H84" s="269"/>
      <c r="I84" s="270"/>
      <c r="J84" s="185"/>
      <c r="K84" s="106"/>
      <c r="L84" s="107">
        <f t="shared" ref="L84:L98" si="10">H84*K84</f>
        <v>0</v>
      </c>
      <c r="M84" s="280">
        <f t="shared" si="9"/>
        <v>0</v>
      </c>
      <c r="N84" s="281"/>
      <c r="O84" s="271"/>
      <c r="P84" s="272"/>
    </row>
    <row r="85" spans="1:16" ht="12" customHeight="1">
      <c r="A85" s="33"/>
      <c r="B85" s="183">
        <v>21</v>
      </c>
      <c r="C85" s="273"/>
      <c r="D85" s="274"/>
      <c r="E85" s="274"/>
      <c r="F85" s="274"/>
      <c r="G85" s="275"/>
      <c r="H85" s="269"/>
      <c r="I85" s="270"/>
      <c r="J85" s="185"/>
      <c r="K85" s="106"/>
      <c r="L85" s="107">
        <f t="shared" si="10"/>
        <v>0</v>
      </c>
      <c r="M85" s="280">
        <f t="shared" si="9"/>
        <v>0</v>
      </c>
      <c r="N85" s="281"/>
      <c r="O85" s="271"/>
      <c r="P85" s="272"/>
    </row>
    <row r="86" spans="1:16" ht="12" customHeight="1">
      <c r="A86" s="33"/>
      <c r="B86" s="183">
        <v>22</v>
      </c>
      <c r="C86" s="273"/>
      <c r="D86" s="274"/>
      <c r="E86" s="274"/>
      <c r="F86" s="274"/>
      <c r="G86" s="275"/>
      <c r="H86" s="269"/>
      <c r="I86" s="270"/>
      <c r="J86" s="185"/>
      <c r="K86" s="106"/>
      <c r="L86" s="107">
        <f t="shared" si="10"/>
        <v>0</v>
      </c>
      <c r="M86" s="280">
        <f t="shared" si="9"/>
        <v>0</v>
      </c>
      <c r="N86" s="281"/>
      <c r="O86" s="215"/>
      <c r="P86" s="216"/>
    </row>
    <row r="87" spans="1:16" ht="12" customHeight="1">
      <c r="A87" s="33"/>
      <c r="B87" s="183">
        <v>23</v>
      </c>
      <c r="C87" s="273"/>
      <c r="D87" s="274"/>
      <c r="E87" s="274"/>
      <c r="F87" s="274"/>
      <c r="G87" s="275"/>
      <c r="H87" s="269"/>
      <c r="I87" s="270"/>
      <c r="J87" s="185"/>
      <c r="K87" s="106"/>
      <c r="L87" s="107">
        <f t="shared" si="10"/>
        <v>0</v>
      </c>
      <c r="M87" s="280">
        <f t="shared" si="9"/>
        <v>0</v>
      </c>
      <c r="N87" s="281"/>
      <c r="O87" s="215"/>
      <c r="P87" s="216"/>
    </row>
    <row r="88" spans="1:16" ht="12" customHeight="1">
      <c r="A88" s="33"/>
      <c r="B88" s="183">
        <v>24</v>
      </c>
      <c r="C88" s="273"/>
      <c r="D88" s="274"/>
      <c r="E88" s="274"/>
      <c r="F88" s="274"/>
      <c r="G88" s="275"/>
      <c r="H88" s="269"/>
      <c r="I88" s="270"/>
      <c r="J88" s="185"/>
      <c r="K88" s="106"/>
      <c r="L88" s="107">
        <f t="shared" si="10"/>
        <v>0</v>
      </c>
      <c r="M88" s="280">
        <f t="shared" si="9"/>
        <v>0</v>
      </c>
      <c r="N88" s="281"/>
      <c r="O88" s="215"/>
      <c r="P88" s="216"/>
    </row>
    <row r="89" spans="1:16" ht="12" customHeight="1">
      <c r="A89" s="33"/>
      <c r="B89" s="183">
        <v>25</v>
      </c>
      <c r="C89" s="273"/>
      <c r="D89" s="274"/>
      <c r="E89" s="274"/>
      <c r="F89" s="274"/>
      <c r="G89" s="275"/>
      <c r="H89" s="269"/>
      <c r="I89" s="270"/>
      <c r="J89" s="185"/>
      <c r="K89" s="106"/>
      <c r="L89" s="107">
        <f t="shared" si="10"/>
        <v>0</v>
      </c>
      <c r="M89" s="280">
        <f t="shared" si="9"/>
        <v>0</v>
      </c>
      <c r="N89" s="281"/>
      <c r="O89" s="215"/>
      <c r="P89" s="216"/>
    </row>
    <row r="90" spans="1:16" ht="12" customHeight="1">
      <c r="A90" s="33"/>
      <c r="B90" s="183">
        <v>26</v>
      </c>
      <c r="C90" s="273"/>
      <c r="D90" s="274"/>
      <c r="E90" s="274"/>
      <c r="F90" s="274"/>
      <c r="G90" s="275"/>
      <c r="H90" s="269"/>
      <c r="I90" s="270"/>
      <c r="J90" s="185"/>
      <c r="K90" s="106"/>
      <c r="L90" s="107">
        <f t="shared" si="10"/>
        <v>0</v>
      </c>
      <c r="M90" s="280">
        <f t="shared" si="9"/>
        <v>0</v>
      </c>
      <c r="N90" s="281"/>
      <c r="O90" s="215"/>
      <c r="P90" s="216"/>
    </row>
    <row r="91" spans="1:16" ht="12" customHeight="1">
      <c r="A91" s="33"/>
      <c r="B91" s="183">
        <v>27</v>
      </c>
      <c r="C91" s="273"/>
      <c r="D91" s="274"/>
      <c r="E91" s="274"/>
      <c r="F91" s="274"/>
      <c r="G91" s="275"/>
      <c r="H91" s="269"/>
      <c r="I91" s="270"/>
      <c r="J91" s="185"/>
      <c r="K91" s="106"/>
      <c r="L91" s="107">
        <f t="shared" si="10"/>
        <v>0</v>
      </c>
      <c r="M91" s="280">
        <f t="shared" si="9"/>
        <v>0</v>
      </c>
      <c r="N91" s="281"/>
      <c r="O91" s="215"/>
      <c r="P91" s="216"/>
    </row>
    <row r="92" spans="1:16" ht="12" customHeight="1">
      <c r="A92" s="33"/>
      <c r="B92" s="183">
        <v>28</v>
      </c>
      <c r="C92" s="273"/>
      <c r="D92" s="274"/>
      <c r="E92" s="274"/>
      <c r="F92" s="274"/>
      <c r="G92" s="275"/>
      <c r="H92" s="269"/>
      <c r="I92" s="270"/>
      <c r="J92" s="185"/>
      <c r="K92" s="106"/>
      <c r="L92" s="107">
        <f t="shared" si="10"/>
        <v>0</v>
      </c>
      <c r="M92" s="280">
        <f t="shared" si="9"/>
        <v>0</v>
      </c>
      <c r="N92" s="281"/>
      <c r="O92" s="215"/>
      <c r="P92" s="216"/>
    </row>
    <row r="93" spans="1:16" ht="12" customHeight="1">
      <c r="A93" s="33"/>
      <c r="B93" s="183">
        <v>29</v>
      </c>
      <c r="C93" s="273"/>
      <c r="D93" s="274"/>
      <c r="E93" s="274"/>
      <c r="F93" s="274"/>
      <c r="G93" s="275"/>
      <c r="H93" s="269"/>
      <c r="I93" s="270"/>
      <c r="J93" s="185"/>
      <c r="K93" s="106"/>
      <c r="L93" s="107">
        <f t="shared" si="10"/>
        <v>0</v>
      </c>
      <c r="M93" s="280">
        <f t="shared" si="9"/>
        <v>0</v>
      </c>
      <c r="N93" s="281"/>
      <c r="O93" s="215"/>
      <c r="P93" s="216"/>
    </row>
    <row r="94" spans="1:16" ht="12" customHeight="1">
      <c r="A94" s="33"/>
      <c r="B94" s="183">
        <v>30</v>
      </c>
      <c r="C94" s="273"/>
      <c r="D94" s="274"/>
      <c r="E94" s="274"/>
      <c r="F94" s="274"/>
      <c r="G94" s="275"/>
      <c r="H94" s="269"/>
      <c r="I94" s="270"/>
      <c r="J94" s="187"/>
      <c r="K94" s="106"/>
      <c r="L94" s="107">
        <f t="shared" si="10"/>
        <v>0</v>
      </c>
      <c r="M94" s="280">
        <f t="shared" si="9"/>
        <v>0</v>
      </c>
      <c r="N94" s="281"/>
      <c r="O94" s="215"/>
      <c r="P94" s="216"/>
    </row>
    <row r="95" spans="1:16" ht="12" customHeight="1">
      <c r="A95" s="33"/>
      <c r="B95" s="183">
        <v>31</v>
      </c>
      <c r="C95" s="273"/>
      <c r="D95" s="274"/>
      <c r="E95" s="274"/>
      <c r="F95" s="274"/>
      <c r="G95" s="275"/>
      <c r="H95" s="269"/>
      <c r="I95" s="270"/>
      <c r="J95" s="187"/>
      <c r="K95" s="106"/>
      <c r="L95" s="107">
        <f t="shared" si="10"/>
        <v>0</v>
      </c>
      <c r="M95" s="280">
        <f t="shared" si="9"/>
        <v>0</v>
      </c>
      <c r="N95" s="281"/>
      <c r="O95" s="215"/>
      <c r="P95" s="216"/>
    </row>
    <row r="96" spans="1:16" ht="12" customHeight="1">
      <c r="A96" s="33"/>
      <c r="B96" s="60">
        <v>32</v>
      </c>
      <c r="C96" s="273"/>
      <c r="D96" s="274"/>
      <c r="E96" s="274"/>
      <c r="F96" s="274"/>
      <c r="G96" s="275"/>
      <c r="H96" s="269"/>
      <c r="I96" s="270"/>
      <c r="J96" s="187"/>
      <c r="K96" s="106"/>
      <c r="L96" s="234">
        <f t="shared" si="10"/>
        <v>0</v>
      </c>
      <c r="M96" s="280">
        <f t="shared" si="9"/>
        <v>0</v>
      </c>
      <c r="N96" s="281"/>
      <c r="O96" s="271"/>
      <c r="P96" s="272"/>
    </row>
    <row r="97" spans="1:19" ht="12" customHeight="1">
      <c r="A97" s="33"/>
      <c r="B97" s="183">
        <v>33</v>
      </c>
      <c r="C97" s="273"/>
      <c r="D97" s="274"/>
      <c r="E97" s="274"/>
      <c r="F97" s="274"/>
      <c r="G97" s="275"/>
      <c r="H97" s="269"/>
      <c r="I97" s="270"/>
      <c r="J97" s="187"/>
      <c r="K97" s="106"/>
      <c r="L97" s="107">
        <f t="shared" si="10"/>
        <v>0</v>
      </c>
      <c r="M97" s="280">
        <f t="shared" si="9"/>
        <v>0</v>
      </c>
      <c r="N97" s="281"/>
      <c r="O97" s="215"/>
      <c r="P97" s="216"/>
      <c r="S97" s="255">
        <f>SUM(L83:L98)</f>
        <v>0</v>
      </c>
    </row>
    <row r="98" spans="1:19" ht="12" customHeight="1">
      <c r="A98" s="33"/>
      <c r="B98" s="60">
        <v>34</v>
      </c>
      <c r="C98" s="273"/>
      <c r="D98" s="274"/>
      <c r="E98" s="274"/>
      <c r="F98" s="274"/>
      <c r="G98" s="275"/>
      <c r="H98" s="269"/>
      <c r="I98" s="270"/>
      <c r="J98" s="187"/>
      <c r="K98" s="106"/>
      <c r="L98" s="234">
        <f t="shared" si="10"/>
        <v>0</v>
      </c>
      <c r="M98" s="280">
        <f t="shared" si="9"/>
        <v>0</v>
      </c>
      <c r="N98" s="281"/>
      <c r="O98" s="271"/>
      <c r="P98" s="272"/>
    </row>
    <row r="99" spans="1:19" ht="6" customHeight="1">
      <c r="A99" s="33"/>
      <c r="B99" s="309"/>
      <c r="C99" s="309"/>
      <c r="D99" s="309"/>
      <c r="E99" s="309"/>
      <c r="F99" s="309"/>
      <c r="G99" s="309"/>
      <c r="H99" s="285"/>
      <c r="I99" s="285"/>
      <c r="J99" s="285"/>
      <c r="K99" s="285"/>
      <c r="L99" s="285"/>
      <c r="M99" s="40"/>
      <c r="N99" s="40"/>
      <c r="O99" s="40"/>
      <c r="P99" s="40"/>
    </row>
    <row r="100" spans="1:19" ht="9.75" customHeight="1">
      <c r="A100" s="33"/>
      <c r="B100" s="298"/>
      <c r="C100" s="298"/>
      <c r="D100" s="298"/>
      <c r="E100" s="298"/>
      <c r="F100" s="298"/>
      <c r="G100" s="298"/>
      <c r="H100" s="285"/>
      <c r="I100" s="285"/>
      <c r="J100" s="285"/>
      <c r="K100" s="285"/>
      <c r="L100" s="285"/>
      <c r="M100" s="40"/>
      <c r="N100" s="40"/>
      <c r="O100" s="40"/>
      <c r="P100" s="40"/>
    </row>
    <row r="101" spans="1:19" ht="7.5" customHeight="1">
      <c r="A101" s="33"/>
      <c r="B101" s="219"/>
      <c r="C101" s="219"/>
      <c r="D101" s="219"/>
      <c r="E101" s="219"/>
      <c r="F101" s="219"/>
      <c r="G101" s="219"/>
      <c r="H101" s="219"/>
      <c r="I101" s="233"/>
      <c r="J101" s="233"/>
      <c r="K101" s="233"/>
      <c r="L101" s="233"/>
      <c r="M101" s="40"/>
      <c r="N101" s="40"/>
      <c r="O101" s="40"/>
      <c r="P101" s="40"/>
    </row>
    <row r="102" spans="1:19" ht="6.75" customHeight="1">
      <c r="A102" s="33"/>
      <c r="B102" s="219"/>
      <c r="C102" s="219"/>
      <c r="D102" s="219"/>
      <c r="E102" s="219"/>
      <c r="F102" s="219"/>
      <c r="G102" s="219"/>
      <c r="H102" s="219"/>
      <c r="I102" s="233"/>
      <c r="J102" s="233"/>
      <c r="K102" s="233"/>
      <c r="L102" s="233"/>
      <c r="M102" s="40"/>
      <c r="N102" s="40"/>
      <c r="O102" s="40"/>
      <c r="P102" s="40"/>
    </row>
    <row r="103" spans="1:19" ht="5.25" customHeight="1">
      <c r="A103" s="33"/>
      <c r="C103" s="57"/>
      <c r="D103" s="57"/>
      <c r="E103" s="33"/>
      <c r="F103" s="95"/>
      <c r="G103" s="96"/>
      <c r="H103" s="232"/>
      <c r="I103" s="95"/>
      <c r="J103" s="96"/>
      <c r="K103" s="96"/>
      <c r="L103" s="97"/>
      <c r="M103" s="95"/>
      <c r="N103" s="96"/>
      <c r="O103" s="96"/>
      <c r="P103" s="97"/>
    </row>
    <row r="104" spans="1:19" ht="16.5">
      <c r="A104" s="33"/>
      <c r="B104" s="90" t="s">
        <v>80</v>
      </c>
      <c r="E104" s="33"/>
      <c r="F104" s="282" t="s">
        <v>104</v>
      </c>
      <c r="G104" s="283"/>
      <c r="H104" s="141"/>
      <c r="I104" s="282" t="s">
        <v>105</v>
      </c>
      <c r="J104" s="283"/>
      <c r="K104" s="283"/>
      <c r="L104" s="284"/>
      <c r="M104" s="282" t="s">
        <v>106</v>
      </c>
      <c r="N104" s="283"/>
      <c r="O104" s="283"/>
      <c r="P104" s="284"/>
    </row>
    <row r="105" spans="1:19" ht="6.75" customHeight="1">
      <c r="A105" s="33"/>
      <c r="B105" s="90"/>
      <c r="C105" s="57"/>
      <c r="D105" s="57"/>
      <c r="E105" s="33"/>
      <c r="F105" s="227"/>
      <c r="G105" s="228"/>
      <c r="H105" s="141"/>
      <c r="I105" s="45"/>
      <c r="J105" s="21"/>
      <c r="K105" s="21"/>
      <c r="L105" s="141"/>
      <c r="M105" s="45"/>
      <c r="N105" s="21"/>
      <c r="O105" s="21"/>
      <c r="P105" s="141"/>
    </row>
    <row r="106" spans="1:19" ht="10.5" customHeight="1">
      <c r="A106" s="33"/>
      <c r="C106" s="57"/>
      <c r="D106" s="57"/>
      <c r="F106" s="278" t="s">
        <v>97</v>
      </c>
      <c r="G106" s="279"/>
      <c r="H106" s="224"/>
      <c r="I106" s="45"/>
      <c r="J106" s="21"/>
      <c r="K106" s="21"/>
      <c r="L106" s="145"/>
      <c r="M106" s="146"/>
      <c r="N106" s="147"/>
      <c r="O106" s="147"/>
      <c r="P106" s="145"/>
    </row>
    <row r="107" spans="1:19" ht="5.25" customHeight="1">
      <c r="A107" s="33"/>
      <c r="F107" s="278"/>
      <c r="G107" s="279"/>
      <c r="H107" s="224"/>
      <c r="I107" s="45"/>
      <c r="J107" s="21"/>
      <c r="K107" s="21"/>
      <c r="L107" s="141"/>
      <c r="M107" s="45"/>
      <c r="N107" s="21"/>
      <c r="O107" s="21"/>
      <c r="P107" s="141"/>
    </row>
    <row r="108" spans="1:19" ht="14.25" customHeight="1">
      <c r="A108" s="33"/>
      <c r="B108" s="304" t="s">
        <v>42</v>
      </c>
      <c r="C108" s="304"/>
      <c r="D108" s="161" t="s">
        <v>41</v>
      </c>
      <c r="E108" s="161"/>
      <c r="F108" s="306" t="s">
        <v>64</v>
      </c>
      <c r="G108" s="307"/>
      <c r="H108" s="226"/>
      <c r="I108" s="45"/>
      <c r="J108" s="21"/>
      <c r="K108" s="21"/>
      <c r="L108" s="145"/>
      <c r="M108" s="146"/>
      <c r="N108" s="147"/>
      <c r="O108" s="147"/>
      <c r="P108" s="145"/>
    </row>
    <row r="109" spans="1:19" ht="5.25" customHeight="1">
      <c r="A109" s="33"/>
      <c r="B109" s="162"/>
      <c r="C109" s="162"/>
      <c r="D109" s="162"/>
      <c r="E109" s="162"/>
      <c r="F109" s="149"/>
      <c r="G109" s="150"/>
      <c r="H109" s="151"/>
      <c r="I109" s="278"/>
      <c r="J109" s="279"/>
      <c r="K109" s="279"/>
      <c r="L109" s="145"/>
      <c r="M109" s="146"/>
      <c r="N109" s="147"/>
      <c r="O109" s="147"/>
      <c r="P109" s="145"/>
    </row>
    <row r="110" spans="1:19" ht="9.75" customHeight="1">
      <c r="A110" s="33"/>
      <c r="B110" s="304" t="s">
        <v>42</v>
      </c>
      <c r="C110" s="304"/>
      <c r="D110" s="161" t="s">
        <v>101</v>
      </c>
      <c r="E110" s="161"/>
      <c r="F110" s="282" t="s">
        <v>105</v>
      </c>
      <c r="G110" s="283"/>
      <c r="H110" s="230"/>
      <c r="I110" s="45"/>
      <c r="J110" s="21"/>
      <c r="K110" s="21"/>
      <c r="L110" s="145"/>
      <c r="M110" s="146"/>
      <c r="N110" s="147"/>
      <c r="O110" s="147"/>
      <c r="P110" s="145"/>
    </row>
    <row r="111" spans="1:19" ht="7.5" customHeight="1">
      <c r="A111" s="33"/>
      <c r="B111" s="161"/>
      <c r="C111" s="161"/>
      <c r="D111" s="161"/>
      <c r="E111" s="161"/>
      <c r="F111" s="149"/>
      <c r="G111" s="150"/>
      <c r="H111" s="151"/>
      <c r="I111" s="149"/>
      <c r="J111" s="150"/>
      <c r="K111" s="150"/>
      <c r="L111" s="151"/>
      <c r="M111" s="149"/>
      <c r="N111" s="150"/>
      <c r="O111" s="150"/>
      <c r="P111" s="151"/>
    </row>
    <row r="112" spans="1:19" ht="13.5" customHeight="1">
      <c r="A112" s="33"/>
      <c r="B112" s="304" t="s">
        <v>42</v>
      </c>
      <c r="C112" s="304"/>
      <c r="D112" s="161" t="s">
        <v>102</v>
      </c>
      <c r="E112" s="161"/>
      <c r="F112" s="278" t="s">
        <v>134</v>
      </c>
      <c r="G112" s="279"/>
      <c r="H112" s="224"/>
      <c r="I112" s="278" t="s">
        <v>66</v>
      </c>
      <c r="J112" s="279"/>
      <c r="K112" s="279"/>
      <c r="L112" s="305"/>
      <c r="M112" s="278" t="s">
        <v>65</v>
      </c>
      <c r="N112" s="279"/>
      <c r="O112" s="279"/>
      <c r="P112" s="305"/>
    </row>
    <row r="113" spans="1:16" ht="7.5" customHeight="1">
      <c r="A113" s="33"/>
      <c r="B113" s="223"/>
      <c r="C113" s="223"/>
      <c r="D113" s="161"/>
      <c r="E113" s="161"/>
      <c r="F113" s="221"/>
      <c r="G113" s="222"/>
      <c r="H113" s="224"/>
      <c r="I113" s="221"/>
      <c r="J113" s="222"/>
      <c r="K113" s="222"/>
      <c r="L113" s="224"/>
      <c r="M113" s="221"/>
      <c r="N113" s="222"/>
      <c r="O113" s="222"/>
      <c r="P113" s="224"/>
    </row>
    <row r="114" spans="1:16" ht="13.5" customHeight="1">
      <c r="B114" s="304" t="s">
        <v>42</v>
      </c>
      <c r="C114" s="304"/>
      <c r="D114" s="161" t="s">
        <v>103</v>
      </c>
      <c r="E114" s="161"/>
      <c r="F114" s="246" t="s">
        <v>107</v>
      </c>
      <c r="G114" s="129"/>
      <c r="H114" s="247"/>
      <c r="I114" s="326" t="s">
        <v>108</v>
      </c>
      <c r="J114" s="327"/>
      <c r="K114" s="327"/>
      <c r="L114" s="328"/>
      <c r="M114" s="326" t="s">
        <v>109</v>
      </c>
      <c r="N114" s="327"/>
      <c r="O114" s="327"/>
      <c r="P114" s="328"/>
    </row>
    <row r="115" spans="1:16" ht="6.75" customHeight="1">
      <c r="F115" s="156"/>
      <c r="G115" s="156"/>
      <c r="H115" s="156"/>
      <c r="I115" s="159"/>
      <c r="J115" s="159"/>
      <c r="K115" s="159"/>
      <c r="L115" s="159"/>
      <c r="M115" s="159"/>
      <c r="N115" s="159"/>
      <c r="O115" s="159"/>
      <c r="P115" s="159"/>
    </row>
    <row r="116" spans="1:16" ht="6.75" customHeight="1">
      <c r="F116" s="225"/>
      <c r="G116" s="225"/>
      <c r="H116" s="225"/>
      <c r="I116" s="150"/>
      <c r="J116" s="150"/>
      <c r="K116" s="150"/>
      <c r="L116" s="150"/>
      <c r="M116" s="150"/>
      <c r="N116" s="150"/>
      <c r="O116" s="150"/>
      <c r="P116" s="150"/>
    </row>
    <row r="117" spans="1:16" ht="12" customHeight="1">
      <c r="B117" s="286"/>
    </row>
    <row r="118" spans="1:16" ht="14.25" customHeight="1">
      <c r="A118" s="33"/>
      <c r="B118" s="286"/>
      <c r="C118" s="288" t="s">
        <v>43</v>
      </c>
      <c r="D118" s="289"/>
      <c r="E118" s="289"/>
      <c r="F118" s="289"/>
      <c r="G118" s="30" t="s">
        <v>132</v>
      </c>
      <c r="H118" s="30"/>
      <c r="I118" s="31" t="s">
        <v>136</v>
      </c>
      <c r="K118" s="33"/>
      <c r="L118" s="33"/>
      <c r="M118" s="33"/>
      <c r="N118" s="33"/>
      <c r="O118" s="33"/>
      <c r="P118" s="33"/>
    </row>
    <row r="119" spans="1:16" ht="16.5" customHeight="1">
      <c r="A119" s="33"/>
      <c r="B119" s="286"/>
      <c r="C119" s="290" t="s">
        <v>128</v>
      </c>
      <c r="D119" s="290"/>
      <c r="E119" s="290"/>
      <c r="F119" s="290"/>
      <c r="G119" s="31" t="s">
        <v>137</v>
      </c>
      <c r="H119" s="31"/>
      <c r="I119" s="31"/>
      <c r="K119" s="33"/>
      <c r="L119" s="33"/>
      <c r="M119" s="33"/>
      <c r="N119" s="33"/>
      <c r="O119" s="33"/>
      <c r="P119" s="33"/>
    </row>
    <row r="120" spans="1:16" ht="15.75" customHeight="1">
      <c r="A120" s="33"/>
      <c r="B120" s="287"/>
      <c r="C120" s="291" t="s">
        <v>77</v>
      </c>
      <c r="D120" s="292"/>
      <c r="E120" s="292"/>
      <c r="F120" s="293"/>
      <c r="G120" s="32" t="s">
        <v>138</v>
      </c>
      <c r="H120" s="32"/>
      <c r="I120" s="32"/>
      <c r="J120" s="35"/>
      <c r="K120" s="36"/>
      <c r="L120" s="36"/>
      <c r="M120" s="36"/>
      <c r="N120" s="40"/>
    </row>
    <row r="121" spans="1:16" ht="13.5" customHeight="1">
      <c r="B121" s="37"/>
      <c r="C121" s="37"/>
      <c r="D121" s="37"/>
      <c r="E121" s="37"/>
      <c r="F121" s="38"/>
      <c r="G121" s="39"/>
      <c r="H121" s="39"/>
      <c r="I121" s="40"/>
      <c r="J121" s="40"/>
      <c r="K121" s="41"/>
      <c r="L121" s="41"/>
      <c r="M121" s="41"/>
      <c r="N121" s="41"/>
      <c r="O121" s="42" t="s">
        <v>141</v>
      </c>
      <c r="P121" s="60" t="s">
        <v>27</v>
      </c>
    </row>
    <row r="122" spans="1:16" ht="13.5" customHeight="1">
      <c r="B122" s="40" t="s">
        <v>1</v>
      </c>
      <c r="C122" s="193"/>
      <c r="D122" s="33"/>
      <c r="E122" s="33" t="s">
        <v>0</v>
      </c>
      <c r="F122" s="220"/>
      <c r="G122" s="220"/>
      <c r="H122" s="58"/>
      <c r="I122" s="33"/>
      <c r="J122" s="44" t="s">
        <v>16</v>
      </c>
      <c r="K122" s="217">
        <v>5000000</v>
      </c>
      <c r="L122" s="62"/>
      <c r="M122" s="54"/>
      <c r="N122" s="33"/>
      <c r="O122" s="182" t="s">
        <v>19</v>
      </c>
      <c r="P122" s="43"/>
    </row>
    <row r="123" spans="1:16" ht="13.5" customHeight="1">
      <c r="B123" s="33" t="s">
        <v>2</v>
      </c>
      <c r="C123" s="195"/>
      <c r="D123" s="33"/>
      <c r="E123" s="33" t="s">
        <v>7</v>
      </c>
      <c r="F123" s="220"/>
      <c r="G123" s="220"/>
      <c r="H123" s="58"/>
      <c r="I123" s="33"/>
      <c r="J123" s="47" t="s">
        <v>17</v>
      </c>
      <c r="K123" s="88" t="s">
        <v>133</v>
      </c>
      <c r="L123" s="48"/>
      <c r="M123" s="68"/>
      <c r="N123" s="65"/>
      <c r="O123" s="45" t="s">
        <v>123</v>
      </c>
      <c r="P123" s="46"/>
    </row>
    <row r="124" spans="1:16" ht="13.5" customHeight="1">
      <c r="B124" s="33" t="s">
        <v>3</v>
      </c>
      <c r="C124" s="195"/>
      <c r="D124" s="33"/>
      <c r="E124" s="33" t="s">
        <v>8</v>
      </c>
      <c r="F124" s="220"/>
      <c r="G124" s="220"/>
      <c r="H124" s="58"/>
      <c r="I124" s="33"/>
      <c r="J124" s="50" t="s">
        <v>18</v>
      </c>
      <c r="K124" s="48" t="s">
        <v>116</v>
      </c>
      <c r="L124" s="48" t="s">
        <v>118</v>
      </c>
      <c r="M124" s="49" t="s">
        <v>120</v>
      </c>
      <c r="N124" s="48"/>
      <c r="O124" s="45" t="s">
        <v>20</v>
      </c>
      <c r="P124" s="46"/>
    </row>
    <row r="125" spans="1:16" ht="13.5" customHeight="1">
      <c r="B125" s="33" t="s">
        <v>4</v>
      </c>
      <c r="C125" s="195"/>
      <c r="D125" s="33"/>
      <c r="E125" s="33" t="s">
        <v>9</v>
      </c>
      <c r="F125" s="220"/>
      <c r="G125" s="220"/>
      <c r="H125" s="58"/>
      <c r="I125" s="33"/>
      <c r="J125" s="51"/>
      <c r="K125" s="52" t="s">
        <v>117</v>
      </c>
      <c r="L125" s="86" t="s">
        <v>119</v>
      </c>
      <c r="M125" s="53"/>
      <c r="N125" s="66"/>
      <c r="O125" s="45" t="s">
        <v>21</v>
      </c>
      <c r="P125" s="46"/>
    </row>
    <row r="126" spans="1:16" ht="13.5" customHeight="1">
      <c r="B126" s="33" t="s">
        <v>5</v>
      </c>
      <c r="C126" s="195"/>
      <c r="D126" s="33"/>
      <c r="E126" s="33" t="s">
        <v>10</v>
      </c>
      <c r="F126" s="220"/>
      <c r="G126" s="220"/>
      <c r="H126" s="58"/>
      <c r="I126" s="33"/>
      <c r="J126" s="55" t="s">
        <v>14</v>
      </c>
      <c r="K126" s="37"/>
      <c r="L126" s="184"/>
      <c r="M126" s="180" t="s">
        <v>62</v>
      </c>
      <c r="N126" s="69"/>
      <c r="O126" s="45" t="s">
        <v>22</v>
      </c>
      <c r="P126" s="46"/>
    </row>
    <row r="127" spans="1:16" ht="13.5" customHeight="1">
      <c r="B127" s="33" t="s">
        <v>6</v>
      </c>
      <c r="C127" s="195"/>
      <c r="D127" s="33"/>
      <c r="E127" s="33" t="s">
        <v>11</v>
      </c>
      <c r="F127" s="220"/>
      <c r="G127" s="220"/>
      <c r="H127" s="58"/>
      <c r="I127" s="33"/>
      <c r="J127" s="297" t="s">
        <v>110</v>
      </c>
      <c r="K127" s="298"/>
      <c r="L127" s="186"/>
      <c r="M127" s="181" t="s">
        <v>63</v>
      </c>
      <c r="N127" s="71"/>
      <c r="O127" s="45" t="s">
        <v>23</v>
      </c>
      <c r="P127" s="46"/>
    </row>
    <row r="128" spans="1:16" ht="13.5" customHeight="1">
      <c r="B128" s="40" t="s">
        <v>13</v>
      </c>
      <c r="C128" s="195"/>
      <c r="D128" s="33"/>
      <c r="E128" s="33" t="s">
        <v>12</v>
      </c>
      <c r="F128" s="299"/>
      <c r="G128" s="299"/>
      <c r="H128" s="58"/>
      <c r="I128" s="40"/>
      <c r="J128" s="56" t="s">
        <v>78</v>
      </c>
      <c r="K128" s="64"/>
      <c r="L128" s="103"/>
      <c r="M128" s="181" t="s">
        <v>62</v>
      </c>
      <c r="N128" s="72"/>
      <c r="O128" s="45" t="s">
        <v>24</v>
      </c>
      <c r="P128" s="46"/>
    </row>
    <row r="129" spans="2:16" ht="7.5" customHeight="1">
      <c r="B129" s="40"/>
      <c r="C129" s="85"/>
      <c r="D129" s="40"/>
      <c r="E129" s="40"/>
      <c r="F129" s="58"/>
      <c r="G129" s="40"/>
      <c r="H129" s="40"/>
      <c r="I129" s="40"/>
      <c r="J129" s="56"/>
      <c r="K129" s="64"/>
      <c r="L129" s="112"/>
      <c r="M129" s="70"/>
      <c r="N129" s="72"/>
      <c r="O129" s="45"/>
      <c r="P129" s="46"/>
    </row>
    <row r="130" spans="2:16" ht="13.5" customHeight="1">
      <c r="B130" s="302" t="s">
        <v>99</v>
      </c>
      <c r="C130" s="303"/>
      <c r="D130" s="303"/>
      <c r="E130" s="300"/>
      <c r="F130" s="300"/>
      <c r="G130" s="300"/>
      <c r="H130" s="300"/>
      <c r="I130" s="300"/>
      <c r="J130" s="300"/>
      <c r="K130" s="300"/>
      <c r="L130" s="300"/>
      <c r="M130" s="164"/>
      <c r="N130" s="64"/>
      <c r="O130" s="45" t="s">
        <v>25</v>
      </c>
      <c r="P130" s="67"/>
    </row>
    <row r="131" spans="2:16" ht="13.5" customHeight="1">
      <c r="B131" s="294" t="s">
        <v>79</v>
      </c>
      <c r="C131" s="295"/>
      <c r="D131" s="295"/>
      <c r="E131" s="295"/>
      <c r="F131" s="295"/>
      <c r="G131" s="295"/>
      <c r="H131" s="295"/>
      <c r="I131" s="295"/>
      <c r="J131" s="295"/>
      <c r="K131" s="295"/>
      <c r="L131" s="295"/>
      <c r="M131" s="296"/>
      <c r="N131" s="64"/>
      <c r="O131" s="175" t="s">
        <v>26</v>
      </c>
      <c r="P131" s="89" t="s">
        <v>135</v>
      </c>
    </row>
    <row r="132" spans="2:16" ht="13.5" customHeight="1">
      <c r="B132" s="314" t="s">
        <v>115</v>
      </c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6"/>
      <c r="N132" s="64"/>
      <c r="O132" s="73" t="s">
        <v>28</v>
      </c>
      <c r="P132" s="74"/>
    </row>
    <row r="133" spans="2:16" ht="13.5" customHeight="1">
      <c r="B133" s="132" t="s">
        <v>114</v>
      </c>
      <c r="C133" s="133"/>
      <c r="D133" s="133"/>
      <c r="E133" s="133"/>
      <c r="F133" s="133"/>
      <c r="G133" s="133"/>
      <c r="H133" s="133"/>
      <c r="I133" s="133"/>
      <c r="J133" s="139"/>
      <c r="K133" s="139"/>
      <c r="L133" s="139"/>
      <c r="M133" s="140"/>
      <c r="N133" s="64"/>
      <c r="O133" s="225"/>
      <c r="P133" s="21"/>
    </row>
    <row r="134" spans="2:16" ht="7.5" customHeight="1">
      <c r="B134" s="210"/>
      <c r="C134" s="210"/>
      <c r="D134" s="210"/>
      <c r="E134" s="210"/>
      <c r="F134" s="210"/>
      <c r="G134" s="210"/>
      <c r="H134" s="210"/>
      <c r="I134" s="210"/>
      <c r="J134" s="218"/>
      <c r="K134" s="218"/>
      <c r="L134" s="218"/>
      <c r="M134" s="218"/>
      <c r="N134" s="64"/>
      <c r="O134" s="225"/>
      <c r="P134" s="21"/>
    </row>
    <row r="135" spans="2:16" ht="13.5" customHeight="1">
      <c r="B135" s="301" t="s">
        <v>129</v>
      </c>
      <c r="C135" s="301"/>
      <c r="D135" s="301"/>
      <c r="E135" s="301"/>
      <c r="F135" s="40"/>
      <c r="I135" s="10"/>
      <c r="J135" s="10"/>
      <c r="K135" s="10"/>
      <c r="L135" s="10"/>
      <c r="P135" s="10"/>
    </row>
    <row r="136" spans="2:16" ht="13.5" customHeight="1">
      <c r="B136" s="40" t="s">
        <v>124</v>
      </c>
      <c r="C136" s="40"/>
      <c r="D136" s="40"/>
      <c r="E136" s="40"/>
      <c r="F136" s="40"/>
      <c r="I136" s="10"/>
      <c r="J136" s="321"/>
      <c r="K136" s="321"/>
      <c r="L136" s="321"/>
      <c r="M136" s="211"/>
      <c r="N136" s="211"/>
      <c r="P136" s="225"/>
    </row>
    <row r="137" spans="2:16" ht="8.25" customHeight="1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</row>
    <row r="138" spans="2:16" ht="13.5" customHeight="1">
      <c r="B138" s="322" t="s">
        <v>29</v>
      </c>
      <c r="C138" s="310" t="s">
        <v>121</v>
      </c>
      <c r="D138" s="323"/>
      <c r="E138" s="323"/>
      <c r="F138" s="323"/>
      <c r="G138" s="311"/>
      <c r="H138" s="310" t="s">
        <v>30</v>
      </c>
      <c r="I138" s="311"/>
      <c r="J138" s="317" t="s">
        <v>32</v>
      </c>
      <c r="K138" s="319" t="s">
        <v>31</v>
      </c>
      <c r="L138" s="320"/>
      <c r="M138" s="310" t="s">
        <v>98</v>
      </c>
      <c r="N138" s="311"/>
      <c r="O138" s="310" t="s">
        <v>113</v>
      </c>
      <c r="P138" s="311"/>
    </row>
    <row r="139" spans="2:16" ht="13.5" customHeight="1">
      <c r="B139" s="318"/>
      <c r="C139" s="312"/>
      <c r="D139" s="292"/>
      <c r="E139" s="292"/>
      <c r="F139" s="292"/>
      <c r="G139" s="313"/>
      <c r="H139" s="312"/>
      <c r="I139" s="313"/>
      <c r="J139" s="318"/>
      <c r="K139" s="231" t="s">
        <v>33</v>
      </c>
      <c r="L139" s="231" t="s">
        <v>34</v>
      </c>
      <c r="M139" s="312"/>
      <c r="N139" s="313"/>
      <c r="O139" s="312"/>
      <c r="P139" s="313"/>
    </row>
    <row r="140" spans="2:16" ht="13.5" customHeight="1">
      <c r="B140" s="183">
        <v>35</v>
      </c>
      <c r="C140" s="273"/>
      <c r="D140" s="274"/>
      <c r="E140" s="274"/>
      <c r="F140" s="274"/>
      <c r="G140" s="275"/>
      <c r="H140" s="269"/>
      <c r="I140" s="270"/>
      <c r="J140" s="185"/>
      <c r="K140" s="105"/>
      <c r="L140" s="107">
        <f>H140*K140</f>
        <v>0</v>
      </c>
      <c r="M140" s="276">
        <f t="shared" ref="M140:M148" si="11">L140</f>
        <v>0</v>
      </c>
      <c r="N140" s="277"/>
      <c r="O140" s="271"/>
      <c r="P140" s="272"/>
    </row>
    <row r="141" spans="2:16" ht="13.5" customHeight="1">
      <c r="B141" s="183">
        <v>36</v>
      </c>
      <c r="C141" s="273"/>
      <c r="D141" s="274"/>
      <c r="E141" s="274"/>
      <c r="F141" s="274"/>
      <c r="G141" s="275"/>
      <c r="H141" s="269"/>
      <c r="I141" s="270"/>
      <c r="J141" s="185"/>
      <c r="K141" s="106"/>
      <c r="L141" s="107">
        <f t="shared" ref="L141:L148" si="12">H141*K141</f>
        <v>0</v>
      </c>
      <c r="M141" s="280">
        <f t="shared" si="11"/>
        <v>0</v>
      </c>
      <c r="N141" s="281"/>
      <c r="O141" s="271"/>
      <c r="P141" s="272"/>
    </row>
    <row r="142" spans="2:16" ht="13.5" customHeight="1">
      <c r="B142" s="183">
        <v>37</v>
      </c>
      <c r="C142" s="273"/>
      <c r="D142" s="274"/>
      <c r="E142" s="274"/>
      <c r="F142" s="274"/>
      <c r="G142" s="275"/>
      <c r="H142" s="269"/>
      <c r="I142" s="270"/>
      <c r="J142" s="185"/>
      <c r="K142" s="106"/>
      <c r="L142" s="107">
        <f t="shared" si="12"/>
        <v>0</v>
      </c>
      <c r="M142" s="280">
        <f t="shared" si="11"/>
        <v>0</v>
      </c>
      <c r="N142" s="281"/>
      <c r="O142" s="271"/>
      <c r="P142" s="272"/>
    </row>
    <row r="143" spans="2:16" ht="13.5" customHeight="1">
      <c r="B143" s="183">
        <v>38</v>
      </c>
      <c r="C143" s="273"/>
      <c r="D143" s="274"/>
      <c r="E143" s="274"/>
      <c r="F143" s="274"/>
      <c r="G143" s="275"/>
      <c r="H143" s="269"/>
      <c r="I143" s="270"/>
      <c r="J143" s="185"/>
      <c r="K143" s="106"/>
      <c r="L143" s="107">
        <f t="shared" si="12"/>
        <v>0</v>
      </c>
      <c r="M143" s="280">
        <f t="shared" si="11"/>
        <v>0</v>
      </c>
      <c r="N143" s="281"/>
      <c r="O143" s="215"/>
      <c r="P143" s="216"/>
    </row>
    <row r="144" spans="2:16" ht="13.5" customHeight="1">
      <c r="B144" s="183">
        <v>39</v>
      </c>
      <c r="C144" s="273"/>
      <c r="D144" s="274"/>
      <c r="E144" s="274"/>
      <c r="F144" s="274"/>
      <c r="G144" s="275"/>
      <c r="H144" s="269"/>
      <c r="I144" s="270"/>
      <c r="J144" s="185"/>
      <c r="K144" s="106"/>
      <c r="L144" s="107">
        <f t="shared" si="12"/>
        <v>0</v>
      </c>
      <c r="M144" s="280">
        <f t="shared" si="11"/>
        <v>0</v>
      </c>
      <c r="N144" s="281"/>
      <c r="O144" s="215"/>
      <c r="P144" s="216"/>
    </row>
    <row r="145" spans="2:19" ht="13.5" customHeight="1">
      <c r="B145" s="183">
        <v>40</v>
      </c>
      <c r="C145" s="273"/>
      <c r="D145" s="274"/>
      <c r="E145" s="274"/>
      <c r="F145" s="274"/>
      <c r="G145" s="275"/>
      <c r="H145" s="269"/>
      <c r="I145" s="270"/>
      <c r="J145" s="185"/>
      <c r="K145" s="106"/>
      <c r="L145" s="107">
        <f t="shared" si="12"/>
        <v>0</v>
      </c>
      <c r="M145" s="280">
        <f t="shared" ref="M145" si="13">L145</f>
        <v>0</v>
      </c>
      <c r="N145" s="281"/>
      <c r="O145" s="215"/>
      <c r="P145" s="216"/>
    </row>
    <row r="146" spans="2:19" ht="13.5" customHeight="1">
      <c r="B146" s="183">
        <v>41</v>
      </c>
      <c r="C146" s="273"/>
      <c r="D146" s="274"/>
      <c r="E146" s="274"/>
      <c r="F146" s="274"/>
      <c r="G146" s="275"/>
      <c r="H146" s="269"/>
      <c r="I146" s="270"/>
      <c r="J146" s="185"/>
      <c r="K146" s="106"/>
      <c r="L146" s="107">
        <f t="shared" si="12"/>
        <v>0</v>
      </c>
      <c r="M146" s="280">
        <f t="shared" ref="M146" si="14">L146</f>
        <v>0</v>
      </c>
      <c r="N146" s="281"/>
      <c r="O146" s="215"/>
      <c r="P146" s="216"/>
    </row>
    <row r="147" spans="2:19" ht="13.5" customHeight="1">
      <c r="B147" s="183">
        <v>42</v>
      </c>
      <c r="C147" s="273"/>
      <c r="D147" s="274"/>
      <c r="E147" s="274"/>
      <c r="F147" s="274"/>
      <c r="G147" s="275"/>
      <c r="H147" s="269"/>
      <c r="I147" s="270"/>
      <c r="J147" s="185"/>
      <c r="K147" s="106"/>
      <c r="L147" s="107">
        <f t="shared" si="12"/>
        <v>0</v>
      </c>
      <c r="M147" s="280">
        <f t="shared" si="11"/>
        <v>0</v>
      </c>
      <c r="N147" s="281"/>
      <c r="O147" s="215"/>
      <c r="P147" s="216"/>
    </row>
    <row r="148" spans="2:19" ht="13.5" customHeight="1">
      <c r="B148" s="187">
        <v>43</v>
      </c>
      <c r="C148" s="273"/>
      <c r="D148" s="274"/>
      <c r="E148" s="274"/>
      <c r="F148" s="274"/>
      <c r="G148" s="275"/>
      <c r="H148" s="269"/>
      <c r="I148" s="270"/>
      <c r="J148" s="187"/>
      <c r="K148" s="106"/>
      <c r="L148" s="234">
        <f t="shared" si="12"/>
        <v>0</v>
      </c>
      <c r="M148" s="280">
        <f t="shared" si="11"/>
        <v>0</v>
      </c>
      <c r="N148" s="281"/>
      <c r="O148" s="271"/>
      <c r="P148" s="272"/>
    </row>
    <row r="149" spans="2:19" ht="13.5" customHeight="1">
      <c r="B149" s="33"/>
      <c r="C149" s="33"/>
      <c r="D149" s="33"/>
      <c r="E149" s="33"/>
      <c r="F149" s="33"/>
      <c r="G149" s="33"/>
      <c r="H149" s="33"/>
      <c r="I149" s="33"/>
      <c r="J149" s="171" t="s">
        <v>35</v>
      </c>
      <c r="K149" s="57" t="s">
        <v>38</v>
      </c>
      <c r="L149" s="173">
        <v>0</v>
      </c>
      <c r="M149" s="324">
        <v>0</v>
      </c>
      <c r="N149" s="325"/>
      <c r="O149" s="57" t="s">
        <v>15</v>
      </c>
    </row>
    <row r="150" spans="2:19" ht="13.5" customHeight="1">
      <c r="B150" s="33"/>
      <c r="C150" s="33"/>
      <c r="D150" s="33"/>
      <c r="E150" s="33"/>
      <c r="F150" s="33"/>
      <c r="G150" s="33"/>
      <c r="H150" s="33"/>
      <c r="I150" s="33"/>
      <c r="J150" s="171" t="s">
        <v>36</v>
      </c>
      <c r="K150" s="57" t="s">
        <v>38</v>
      </c>
      <c r="L150" s="173">
        <v>0</v>
      </c>
      <c r="M150" s="338">
        <f>L150</f>
        <v>0</v>
      </c>
      <c r="N150" s="339"/>
      <c r="O150" s="57" t="s">
        <v>15</v>
      </c>
      <c r="P150" s="255"/>
      <c r="S150" s="255"/>
    </row>
    <row r="151" spans="2:19" ht="13.5" customHeight="1">
      <c r="B151" s="33"/>
      <c r="C151" s="33"/>
      <c r="D151" s="33"/>
      <c r="E151" s="235" t="s">
        <v>44</v>
      </c>
      <c r="F151" s="340" t="str">
        <f>BAHTTEXT(L151)</f>
        <v>ศูนย์บาทถ้วน</v>
      </c>
      <c r="G151" s="340"/>
      <c r="H151" s="340"/>
      <c r="I151" s="340"/>
      <c r="J151" s="171" t="s">
        <v>37</v>
      </c>
      <c r="K151" s="57" t="s">
        <v>38</v>
      </c>
      <c r="L151" s="174">
        <f>L149+L150</f>
        <v>0</v>
      </c>
      <c r="M151" s="341">
        <f>M149+M150</f>
        <v>0</v>
      </c>
      <c r="N151" s="342"/>
      <c r="O151" s="57" t="s">
        <v>15</v>
      </c>
    </row>
    <row r="152" spans="2:19" ht="13.5" customHeight="1">
      <c r="B152" s="33"/>
      <c r="C152" s="33"/>
      <c r="D152" s="33"/>
      <c r="E152" s="235"/>
      <c r="F152" s="116"/>
      <c r="G152" s="116"/>
      <c r="H152" s="116"/>
      <c r="I152" s="116"/>
      <c r="J152" s="57"/>
      <c r="K152" s="57"/>
      <c r="L152" s="114"/>
      <c r="M152" s="115"/>
      <c r="N152" s="115"/>
      <c r="O152" s="57"/>
    </row>
    <row r="153" spans="2:19" ht="13.5" customHeight="1">
      <c r="B153" s="343" t="s">
        <v>130</v>
      </c>
      <c r="C153" s="343"/>
      <c r="D153" s="343"/>
      <c r="E153" s="343"/>
      <c r="F153" s="343"/>
      <c r="G153" s="343"/>
      <c r="H153" s="229"/>
      <c r="I153" s="33"/>
      <c r="J153" s="33"/>
      <c r="K153" s="33"/>
      <c r="L153" s="33"/>
      <c r="M153" s="33"/>
      <c r="N153" s="33"/>
      <c r="O153" s="33"/>
      <c r="P153" s="33"/>
    </row>
    <row r="154" spans="2:19" ht="8.25" customHeight="1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2:19" ht="13.5" customHeight="1">
      <c r="B155" s="319" t="s">
        <v>39</v>
      </c>
      <c r="C155" s="344"/>
      <c r="D155" s="344"/>
      <c r="E155" s="344"/>
      <c r="F155" s="344"/>
      <c r="G155" s="320"/>
      <c r="H155" s="319" t="s">
        <v>40</v>
      </c>
      <c r="I155" s="344"/>
      <c r="J155" s="344"/>
      <c r="K155" s="344"/>
      <c r="L155" s="320"/>
      <c r="M155" s="293"/>
      <c r="N155" s="293"/>
      <c r="O155" s="293"/>
      <c r="P155" s="293"/>
    </row>
    <row r="156" spans="2:19" ht="13.5" customHeight="1">
      <c r="B156" s="329"/>
      <c r="C156" s="330"/>
      <c r="D156" s="330"/>
      <c r="E156" s="330"/>
      <c r="F156" s="330"/>
      <c r="G156" s="331"/>
      <c r="H156" s="332"/>
      <c r="I156" s="333"/>
      <c r="J156" s="333"/>
      <c r="K156" s="333"/>
      <c r="L156" s="334"/>
      <c r="M156" s="40"/>
      <c r="N156" s="40"/>
      <c r="O156" s="40"/>
      <c r="P156" s="40"/>
    </row>
    <row r="157" spans="2:19" ht="13.5" customHeight="1">
      <c r="B157" s="335"/>
      <c r="C157" s="336"/>
      <c r="D157" s="336"/>
      <c r="E157" s="336"/>
      <c r="F157" s="336"/>
      <c r="G157" s="337"/>
      <c r="H157" s="332" t="s">
        <v>131</v>
      </c>
      <c r="I157" s="333"/>
      <c r="J157" s="333"/>
      <c r="K157" s="333"/>
      <c r="L157" s="334"/>
      <c r="M157" s="40"/>
      <c r="N157" s="40"/>
      <c r="O157" s="40"/>
      <c r="P157" s="40"/>
    </row>
    <row r="158" spans="2:19" ht="13.5" customHeight="1">
      <c r="B158" s="329"/>
      <c r="C158" s="330"/>
      <c r="D158" s="330"/>
      <c r="E158" s="330"/>
      <c r="F158" s="330"/>
      <c r="G158" s="331"/>
      <c r="H158" s="332"/>
      <c r="I158" s="333"/>
      <c r="J158" s="333"/>
      <c r="K158" s="333"/>
      <c r="L158" s="334"/>
      <c r="M158" s="40"/>
      <c r="N158" s="40"/>
      <c r="O158" s="40"/>
      <c r="P158" s="40"/>
    </row>
    <row r="159" spans="2:19" ht="7.5" customHeight="1">
      <c r="B159" s="219"/>
      <c r="C159" s="219"/>
      <c r="D159" s="219"/>
      <c r="E159" s="219"/>
      <c r="F159" s="219"/>
      <c r="G159" s="219"/>
      <c r="H159" s="219"/>
      <c r="I159" s="233"/>
      <c r="J159" s="233"/>
      <c r="K159" s="233"/>
      <c r="L159" s="233"/>
      <c r="M159" s="40"/>
      <c r="N159" s="40"/>
      <c r="O159" s="40"/>
      <c r="P159" s="40"/>
    </row>
    <row r="160" spans="2:19" ht="6.75" customHeight="1">
      <c r="C160" s="57"/>
      <c r="D160" s="57"/>
      <c r="E160" s="33"/>
      <c r="F160" s="95"/>
      <c r="G160" s="96"/>
      <c r="H160" s="232"/>
      <c r="I160" s="95"/>
      <c r="J160" s="96"/>
      <c r="K160" s="96"/>
      <c r="L160" s="97"/>
      <c r="M160" s="95"/>
      <c r="N160" s="96"/>
      <c r="O160" s="96"/>
      <c r="P160" s="97"/>
    </row>
    <row r="161" spans="2:16" ht="15" customHeight="1">
      <c r="B161" s="90" t="s">
        <v>80</v>
      </c>
      <c r="E161" s="33"/>
      <c r="F161" s="282" t="s">
        <v>104</v>
      </c>
      <c r="G161" s="283"/>
      <c r="H161" s="141"/>
      <c r="I161" s="282" t="s">
        <v>105</v>
      </c>
      <c r="J161" s="283"/>
      <c r="K161" s="283"/>
      <c r="L161" s="284"/>
      <c r="M161" s="282" t="s">
        <v>106</v>
      </c>
      <c r="N161" s="283"/>
      <c r="O161" s="283"/>
      <c r="P161" s="284"/>
    </row>
    <row r="162" spans="2:16" ht="6.75" customHeight="1">
      <c r="B162" s="90"/>
      <c r="C162" s="57"/>
      <c r="D162" s="57"/>
      <c r="E162" s="33"/>
      <c r="F162" s="227"/>
      <c r="G162" s="228"/>
      <c r="H162" s="141"/>
      <c r="I162" s="45"/>
      <c r="J162" s="21"/>
      <c r="K162" s="21"/>
      <c r="L162" s="141"/>
      <c r="M162" s="45"/>
      <c r="N162" s="21"/>
      <c r="O162" s="21"/>
      <c r="P162" s="141"/>
    </row>
    <row r="163" spans="2:16" ht="13.5" customHeight="1">
      <c r="C163" s="57"/>
      <c r="D163" s="57"/>
      <c r="F163" s="278" t="s">
        <v>97</v>
      </c>
      <c r="G163" s="279"/>
      <c r="H163" s="224"/>
      <c r="I163" s="45"/>
      <c r="J163" s="21"/>
      <c r="K163" s="21"/>
      <c r="L163" s="145"/>
      <c r="M163" s="146"/>
      <c r="N163" s="147"/>
      <c r="O163" s="147"/>
      <c r="P163" s="145"/>
    </row>
    <row r="164" spans="2:16" ht="5.25" customHeight="1">
      <c r="F164" s="278"/>
      <c r="G164" s="279"/>
      <c r="H164" s="224"/>
      <c r="I164" s="45"/>
      <c r="J164" s="21"/>
      <c r="K164" s="21"/>
      <c r="L164" s="141"/>
      <c r="M164" s="45"/>
      <c r="N164" s="21"/>
      <c r="O164" s="21"/>
      <c r="P164" s="141"/>
    </row>
    <row r="165" spans="2:16" ht="13.5" customHeight="1">
      <c r="B165" s="304" t="s">
        <v>42</v>
      </c>
      <c r="C165" s="304"/>
      <c r="D165" s="161" t="s">
        <v>41</v>
      </c>
      <c r="E165" s="161"/>
      <c r="F165" s="306" t="s">
        <v>64</v>
      </c>
      <c r="G165" s="307"/>
      <c r="H165" s="226"/>
      <c r="I165" s="45"/>
      <c r="J165" s="21"/>
      <c r="K165" s="21"/>
      <c r="L165" s="145"/>
      <c r="M165" s="146"/>
      <c r="N165" s="147"/>
      <c r="O165" s="147"/>
      <c r="P165" s="145"/>
    </row>
    <row r="166" spans="2:16" ht="6" customHeight="1">
      <c r="B166" s="162"/>
      <c r="C166" s="162"/>
      <c r="D166" s="162"/>
      <c r="E166" s="162"/>
      <c r="F166" s="149"/>
      <c r="G166" s="150"/>
      <c r="H166" s="151"/>
      <c r="I166" s="278"/>
      <c r="J166" s="279"/>
      <c r="K166" s="279"/>
      <c r="L166" s="145"/>
      <c r="M166" s="146"/>
      <c r="N166" s="147"/>
      <c r="O166" s="147"/>
      <c r="P166" s="145"/>
    </row>
    <row r="167" spans="2:16" ht="13.5" customHeight="1">
      <c r="B167" s="304" t="s">
        <v>42</v>
      </c>
      <c r="C167" s="304"/>
      <c r="D167" s="161" t="s">
        <v>101</v>
      </c>
      <c r="E167" s="161"/>
      <c r="F167" s="282" t="s">
        <v>105</v>
      </c>
      <c r="G167" s="283"/>
      <c r="H167" s="230"/>
      <c r="I167" s="45"/>
      <c r="J167" s="21"/>
      <c r="K167" s="21"/>
      <c r="L167" s="145"/>
      <c r="M167" s="146"/>
      <c r="N167" s="147"/>
      <c r="O167" s="147"/>
      <c r="P167" s="145"/>
    </row>
    <row r="168" spans="2:16" ht="4.5" customHeight="1">
      <c r="B168" s="161"/>
      <c r="C168" s="161"/>
      <c r="D168" s="161"/>
      <c r="E168" s="161"/>
      <c r="F168" s="149"/>
      <c r="G168" s="150"/>
      <c r="H168" s="151"/>
      <c r="I168" s="149"/>
      <c r="J168" s="150"/>
      <c r="K168" s="150"/>
      <c r="L168" s="151"/>
      <c r="M168" s="149"/>
      <c r="N168" s="150"/>
      <c r="O168" s="150"/>
      <c r="P168" s="151"/>
    </row>
    <row r="169" spans="2:16" ht="13.5" customHeight="1">
      <c r="B169" s="304" t="s">
        <v>42</v>
      </c>
      <c r="C169" s="304"/>
      <c r="D169" s="161" t="s">
        <v>102</v>
      </c>
      <c r="E169" s="161"/>
      <c r="F169" s="278" t="s">
        <v>134</v>
      </c>
      <c r="G169" s="279"/>
      <c r="H169" s="224"/>
      <c r="I169" s="278" t="s">
        <v>66</v>
      </c>
      <c r="J169" s="279"/>
      <c r="K169" s="279"/>
      <c r="L169" s="305"/>
      <c r="M169" s="278" t="s">
        <v>65</v>
      </c>
      <c r="N169" s="279"/>
      <c r="O169" s="279"/>
      <c r="P169" s="305"/>
    </row>
    <row r="170" spans="2:16" ht="4.5" customHeight="1">
      <c r="B170" s="223"/>
      <c r="C170" s="223"/>
      <c r="D170" s="161"/>
      <c r="E170" s="161"/>
      <c r="F170" s="221"/>
      <c r="G170" s="222"/>
      <c r="H170" s="224"/>
      <c r="I170" s="221"/>
      <c r="J170" s="222"/>
      <c r="K170" s="222"/>
      <c r="L170" s="224"/>
      <c r="M170" s="221"/>
      <c r="N170" s="222"/>
      <c r="O170" s="222"/>
      <c r="P170" s="224"/>
    </row>
    <row r="171" spans="2:16" ht="13.5" customHeight="1">
      <c r="B171" s="304" t="s">
        <v>42</v>
      </c>
      <c r="C171" s="304"/>
      <c r="D171" s="161" t="s">
        <v>103</v>
      </c>
      <c r="E171" s="161"/>
      <c r="F171" s="246" t="s">
        <v>107</v>
      </c>
      <c r="G171" s="129"/>
      <c r="H171" s="247"/>
      <c r="I171" s="326" t="s">
        <v>108</v>
      </c>
      <c r="J171" s="327"/>
      <c r="K171" s="327"/>
      <c r="L171" s="328"/>
      <c r="M171" s="326" t="s">
        <v>109</v>
      </c>
      <c r="N171" s="327"/>
      <c r="O171" s="327"/>
      <c r="P171" s="328"/>
    </row>
  </sheetData>
  <mergeCells count="274">
    <mergeCell ref="C41:G41"/>
    <mergeCell ref="H41:I41"/>
    <mergeCell ref="M41:N41"/>
    <mergeCell ref="O41:P41"/>
    <mergeCell ref="C145:G145"/>
    <mergeCell ref="H145:I145"/>
    <mergeCell ref="M145:N145"/>
    <mergeCell ref="M112:P112"/>
    <mergeCell ref="B114:C114"/>
    <mergeCell ref="I114:L114"/>
    <mergeCell ref="M114:P114"/>
    <mergeCell ref="B117:B120"/>
    <mergeCell ref="C118:F118"/>
    <mergeCell ref="C119:F119"/>
    <mergeCell ref="C120:F120"/>
    <mergeCell ref="B110:C110"/>
    <mergeCell ref="F110:G110"/>
    <mergeCell ref="B112:C112"/>
    <mergeCell ref="F112:G112"/>
    <mergeCell ref="I112:L112"/>
    <mergeCell ref="F106:G106"/>
    <mergeCell ref="F107:G107"/>
    <mergeCell ref="B108:C108"/>
    <mergeCell ref="F108:G108"/>
    <mergeCell ref="I109:K109"/>
    <mergeCell ref="B100:G100"/>
    <mergeCell ref="H100:L100"/>
    <mergeCell ref="F104:G104"/>
    <mergeCell ref="I104:L104"/>
    <mergeCell ref="M104:P104"/>
    <mergeCell ref="C98:G98"/>
    <mergeCell ref="H98:I98"/>
    <mergeCell ref="M98:N98"/>
    <mergeCell ref="O98:P98"/>
    <mergeCell ref="B99:G99"/>
    <mergeCell ref="H99:L99"/>
    <mergeCell ref="C96:G96"/>
    <mergeCell ref="H96:I96"/>
    <mergeCell ref="M96:N96"/>
    <mergeCell ref="O96:P96"/>
    <mergeCell ref="C97:G97"/>
    <mergeCell ref="H97:I97"/>
    <mergeCell ref="M97:N97"/>
    <mergeCell ref="C94:G94"/>
    <mergeCell ref="H94:I94"/>
    <mergeCell ref="M94:N94"/>
    <mergeCell ref="C95:G95"/>
    <mergeCell ref="H95:I95"/>
    <mergeCell ref="M95:N95"/>
    <mergeCell ref="C93:G93"/>
    <mergeCell ref="H93:I93"/>
    <mergeCell ref="M93:N93"/>
    <mergeCell ref="C88:G88"/>
    <mergeCell ref="H88:I88"/>
    <mergeCell ref="M88:N88"/>
    <mergeCell ref="C91:G91"/>
    <mergeCell ref="H91:I91"/>
    <mergeCell ref="M91:N91"/>
    <mergeCell ref="C87:G87"/>
    <mergeCell ref="H87:I87"/>
    <mergeCell ref="M87:N87"/>
    <mergeCell ref="C84:G84"/>
    <mergeCell ref="H84:I84"/>
    <mergeCell ref="M84:N84"/>
    <mergeCell ref="C92:G92"/>
    <mergeCell ref="H92:I92"/>
    <mergeCell ref="M92:N92"/>
    <mergeCell ref="O84:P84"/>
    <mergeCell ref="C85:G85"/>
    <mergeCell ref="H85:I85"/>
    <mergeCell ref="M85:N85"/>
    <mergeCell ref="O85:P85"/>
    <mergeCell ref="M81:N82"/>
    <mergeCell ref="O81:P82"/>
    <mergeCell ref="C83:G83"/>
    <mergeCell ref="H83:I83"/>
    <mergeCell ref="M83:N83"/>
    <mergeCell ref="O83:P83"/>
    <mergeCell ref="C148:G148"/>
    <mergeCell ref="B60:B63"/>
    <mergeCell ref="C61:F61"/>
    <mergeCell ref="C62:F62"/>
    <mergeCell ref="C63:F63"/>
    <mergeCell ref="J70:K70"/>
    <mergeCell ref="C36:G36"/>
    <mergeCell ref="H36:I36"/>
    <mergeCell ref="M36:N36"/>
    <mergeCell ref="B78:E78"/>
    <mergeCell ref="J79:L79"/>
    <mergeCell ref="B81:B82"/>
    <mergeCell ref="C81:G82"/>
    <mergeCell ref="H81:I82"/>
    <mergeCell ref="J81:J82"/>
    <mergeCell ref="K81:L81"/>
    <mergeCell ref="F71:G71"/>
    <mergeCell ref="B73:D73"/>
    <mergeCell ref="E73:L73"/>
    <mergeCell ref="B74:M74"/>
    <mergeCell ref="B75:M75"/>
    <mergeCell ref="C86:G86"/>
    <mergeCell ref="H86:I86"/>
    <mergeCell ref="M86:N86"/>
    <mergeCell ref="B156:G156"/>
    <mergeCell ref="H156:L156"/>
    <mergeCell ref="B157:G157"/>
    <mergeCell ref="H157:L157"/>
    <mergeCell ref="B158:G158"/>
    <mergeCell ref="H158:L158"/>
    <mergeCell ref="M150:N150"/>
    <mergeCell ref="F151:I151"/>
    <mergeCell ref="M151:N151"/>
    <mergeCell ref="B153:G153"/>
    <mergeCell ref="B155:G155"/>
    <mergeCell ref="H155:L155"/>
    <mergeCell ref="M155:P155"/>
    <mergeCell ref="B171:C171"/>
    <mergeCell ref="I171:L171"/>
    <mergeCell ref="M171:P171"/>
    <mergeCell ref="B165:C165"/>
    <mergeCell ref="F165:G165"/>
    <mergeCell ref="I166:K166"/>
    <mergeCell ref="B167:C167"/>
    <mergeCell ref="F167:G167"/>
    <mergeCell ref="F161:G161"/>
    <mergeCell ref="I161:L161"/>
    <mergeCell ref="M161:P161"/>
    <mergeCell ref="F163:G163"/>
    <mergeCell ref="F164:G164"/>
    <mergeCell ref="B169:C169"/>
    <mergeCell ref="F169:G169"/>
    <mergeCell ref="I169:L169"/>
    <mergeCell ref="M169:P169"/>
    <mergeCell ref="H148:I148"/>
    <mergeCell ref="M148:N148"/>
    <mergeCell ref="O148:P148"/>
    <mergeCell ref="M149:N149"/>
    <mergeCell ref="C89:G89"/>
    <mergeCell ref="H89:I89"/>
    <mergeCell ref="M89:N89"/>
    <mergeCell ref="C90:G90"/>
    <mergeCell ref="H90:I90"/>
    <mergeCell ref="M90:N90"/>
    <mergeCell ref="C144:G144"/>
    <mergeCell ref="H144:I144"/>
    <mergeCell ref="M144:N144"/>
    <mergeCell ref="C147:G147"/>
    <mergeCell ref="H147:I147"/>
    <mergeCell ref="M147:N147"/>
    <mergeCell ref="C146:G146"/>
    <mergeCell ref="H146:I146"/>
    <mergeCell ref="M146:N146"/>
    <mergeCell ref="C143:G143"/>
    <mergeCell ref="H143:I143"/>
    <mergeCell ref="M143:N143"/>
    <mergeCell ref="C141:G141"/>
    <mergeCell ref="H141:I141"/>
    <mergeCell ref="M141:N141"/>
    <mergeCell ref="O141:P141"/>
    <mergeCell ref="C142:G142"/>
    <mergeCell ref="H142:I142"/>
    <mergeCell ref="M142:N142"/>
    <mergeCell ref="O142:P142"/>
    <mergeCell ref="M138:N139"/>
    <mergeCell ref="O138:P139"/>
    <mergeCell ref="C140:G140"/>
    <mergeCell ref="H140:I140"/>
    <mergeCell ref="M140:N140"/>
    <mergeCell ref="O140:P140"/>
    <mergeCell ref="B135:E135"/>
    <mergeCell ref="J136:L136"/>
    <mergeCell ref="B138:B139"/>
    <mergeCell ref="C138:G139"/>
    <mergeCell ref="H138:I139"/>
    <mergeCell ref="J138:J139"/>
    <mergeCell ref="K138:L138"/>
    <mergeCell ref="F128:G128"/>
    <mergeCell ref="B130:D130"/>
    <mergeCell ref="E130:L130"/>
    <mergeCell ref="B131:M131"/>
    <mergeCell ref="B132:M132"/>
    <mergeCell ref="J127:K127"/>
    <mergeCell ref="M26:N26"/>
    <mergeCell ref="B16:M16"/>
    <mergeCell ref="J22:J23"/>
    <mergeCell ref="K22:L22"/>
    <mergeCell ref="J20:L20"/>
    <mergeCell ref="H25:I25"/>
    <mergeCell ref="H26:I26"/>
    <mergeCell ref="C25:G25"/>
    <mergeCell ref="C26:G26"/>
    <mergeCell ref="B22:B23"/>
    <mergeCell ref="C22:G23"/>
    <mergeCell ref="H22:I23"/>
    <mergeCell ref="H24:I24"/>
    <mergeCell ref="C38:G38"/>
    <mergeCell ref="H38:I38"/>
    <mergeCell ref="C39:G39"/>
    <mergeCell ref="H39:I39"/>
    <mergeCell ref="M39:N39"/>
    <mergeCell ref="M30:N30"/>
    <mergeCell ref="M31:N31"/>
    <mergeCell ref="M32:N32"/>
    <mergeCell ref="H27:I27"/>
    <mergeCell ref="H28:I28"/>
    <mergeCell ref="F48:G48"/>
    <mergeCell ref="F51:G51"/>
    <mergeCell ref="F54:G54"/>
    <mergeCell ref="B52:C52"/>
    <mergeCell ref="F50:G50"/>
    <mergeCell ref="B44:G44"/>
    <mergeCell ref="M48:P48"/>
    <mergeCell ref="B43:G43"/>
    <mergeCell ref="O22:P23"/>
    <mergeCell ref="O24:P24"/>
    <mergeCell ref="O25:P25"/>
    <mergeCell ref="M24:N24"/>
    <mergeCell ref="M25:N25"/>
    <mergeCell ref="M22:N23"/>
    <mergeCell ref="C24:G24"/>
    <mergeCell ref="C33:G33"/>
    <mergeCell ref="H33:I33"/>
    <mergeCell ref="M33:N33"/>
    <mergeCell ref="C34:G34"/>
    <mergeCell ref="H34:I34"/>
    <mergeCell ref="M34:N34"/>
    <mergeCell ref="C35:G35"/>
    <mergeCell ref="H35:I35"/>
    <mergeCell ref="M35:N35"/>
    <mergeCell ref="F56:G56"/>
    <mergeCell ref="B58:C58"/>
    <mergeCell ref="M56:P56"/>
    <mergeCell ref="M58:P58"/>
    <mergeCell ref="B56:C56"/>
    <mergeCell ref="I56:L56"/>
    <mergeCell ref="I58:L58"/>
    <mergeCell ref="B54:C54"/>
    <mergeCell ref="F52:G52"/>
    <mergeCell ref="M28:N28"/>
    <mergeCell ref="M29:N29"/>
    <mergeCell ref="B1:B4"/>
    <mergeCell ref="C2:F2"/>
    <mergeCell ref="C3:F3"/>
    <mergeCell ref="C4:F4"/>
    <mergeCell ref="B15:M15"/>
    <mergeCell ref="J11:K11"/>
    <mergeCell ref="F12:G12"/>
    <mergeCell ref="E14:L14"/>
    <mergeCell ref="B19:E19"/>
    <mergeCell ref="B14:D14"/>
    <mergeCell ref="H29:I29"/>
    <mergeCell ref="H30:I30"/>
    <mergeCell ref="H31:I31"/>
    <mergeCell ref="O39:P39"/>
    <mergeCell ref="C40:G40"/>
    <mergeCell ref="H40:I40"/>
    <mergeCell ref="M40:N40"/>
    <mergeCell ref="I53:K53"/>
    <mergeCell ref="O26:P26"/>
    <mergeCell ref="O37:P37"/>
    <mergeCell ref="M37:N37"/>
    <mergeCell ref="C37:G37"/>
    <mergeCell ref="H37:I37"/>
    <mergeCell ref="I48:L48"/>
    <mergeCell ref="H43:L43"/>
    <mergeCell ref="H44:L44"/>
    <mergeCell ref="M38:N38"/>
    <mergeCell ref="C27:G27"/>
    <mergeCell ref="C28:G28"/>
    <mergeCell ref="C29:G29"/>
    <mergeCell ref="C30:G30"/>
    <mergeCell ref="C31:G31"/>
    <mergeCell ref="C32:G32"/>
    <mergeCell ref="H32:I32"/>
    <mergeCell ref="M27:N27"/>
  </mergeCells>
  <printOptions horizontalCentered="1" verticalCentered="1"/>
  <pageMargins left="0.196850393700787" right="0.196850393700787" top="0" bottom="0" header="0.31496062992126" footer="0.31496062992126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9"/>
  <sheetViews>
    <sheetView zoomScale="148" zoomScaleNormal="148" workbookViewId="0">
      <selection activeCell="F20" sqref="F20:J20"/>
    </sheetView>
  </sheetViews>
  <sheetFormatPr defaultColWidth="9" defaultRowHeight="13.5" customHeight="1"/>
  <cols>
    <col min="1" max="1" width="2.42578125" style="2" customWidth="1"/>
    <col min="2" max="2" width="2.5703125" style="2" customWidth="1"/>
    <col min="3" max="3" width="5.7109375" style="2" customWidth="1"/>
    <col min="4" max="4" width="9.7109375" style="2" customWidth="1"/>
    <col min="5" max="5" width="11.5703125" style="2" customWidth="1"/>
    <col min="6" max="6" width="13.42578125" style="2" customWidth="1"/>
    <col min="7" max="7" width="18.85546875" style="2" customWidth="1"/>
    <col min="8" max="8" width="13.85546875" style="2" customWidth="1"/>
    <col min="9" max="9" width="9" style="2" customWidth="1"/>
    <col min="10" max="10" width="7.85546875" style="2" customWidth="1"/>
    <col min="11" max="11" width="15.85546875" style="2" customWidth="1"/>
    <col min="12" max="12" width="9.42578125" style="2" bestFit="1" customWidth="1"/>
    <col min="13" max="13" width="13.7109375" style="2" customWidth="1"/>
    <col min="14" max="14" width="4.28515625" style="2" customWidth="1"/>
    <col min="15" max="15" width="9" style="2" customWidth="1"/>
    <col min="16" max="16" width="16.5703125" style="2" customWidth="1"/>
    <col min="17" max="17" width="5.42578125" style="2" customWidth="1"/>
    <col min="18" max="16384" width="9" style="2"/>
  </cols>
  <sheetData>
    <row r="1" spans="1:16" ht="23.25" customHeight="1">
      <c r="C1" s="286"/>
      <c r="D1" s="367" t="s">
        <v>122</v>
      </c>
      <c r="E1" s="367"/>
      <c r="F1" s="367"/>
      <c r="G1" s="367"/>
      <c r="H1" s="367"/>
    </row>
    <row r="2" spans="1:16" ht="17.45" customHeight="1">
      <c r="A2" s="14"/>
      <c r="B2" s="14"/>
      <c r="C2" s="286"/>
      <c r="D2" s="368" t="s">
        <v>43</v>
      </c>
      <c r="E2" s="368"/>
      <c r="F2" s="368"/>
      <c r="G2" s="368"/>
      <c r="H2" s="368"/>
      <c r="I2" s="1"/>
      <c r="J2" s="15"/>
      <c r="L2" s="14"/>
      <c r="M2" s="14"/>
      <c r="N2" s="14"/>
      <c r="O2" s="14"/>
      <c r="P2" s="14"/>
    </row>
    <row r="3" spans="1:16" ht="20.25" customHeight="1">
      <c r="A3" s="14"/>
      <c r="B3" s="14"/>
      <c r="C3" s="286"/>
      <c r="D3" s="290" t="s">
        <v>45</v>
      </c>
      <c r="E3" s="290"/>
      <c r="F3" s="290"/>
      <c r="G3" s="290"/>
      <c r="H3" s="369"/>
      <c r="I3" s="371" t="s">
        <v>126</v>
      </c>
      <c r="J3" s="372"/>
      <c r="K3" s="372"/>
      <c r="L3" s="372"/>
      <c r="M3" s="372"/>
      <c r="N3" s="373"/>
      <c r="O3" s="40"/>
      <c r="P3" s="14"/>
    </row>
    <row r="4" spans="1:16" s="34" customFormat="1" ht="8.1" customHeight="1">
      <c r="A4" s="33"/>
      <c r="B4" s="33"/>
      <c r="C4" s="81"/>
      <c r="D4" s="82"/>
      <c r="E4" s="82"/>
      <c r="F4" s="82"/>
      <c r="G4" s="82"/>
      <c r="H4" s="118"/>
      <c r="I4" s="117"/>
      <c r="J4" s="118"/>
      <c r="K4" s="118"/>
      <c r="L4" s="118"/>
      <c r="M4" s="118"/>
      <c r="N4" s="119"/>
      <c r="O4" s="40"/>
      <c r="P4" s="33"/>
    </row>
    <row r="5" spans="1:16" ht="17.45" customHeight="1">
      <c r="A5" s="14"/>
      <c r="B5" s="14"/>
      <c r="C5" s="362" t="s">
        <v>96</v>
      </c>
      <c r="D5" s="362"/>
      <c r="E5" s="362"/>
      <c r="F5" s="362"/>
      <c r="G5" s="362"/>
      <c r="H5" s="370"/>
      <c r="I5" s="137"/>
      <c r="J5" s="138"/>
      <c r="K5" s="138"/>
      <c r="L5" s="138"/>
      <c r="M5" s="138"/>
      <c r="N5" s="109"/>
      <c r="O5" s="10"/>
    </row>
    <row r="6" spans="1:16" s="34" customFormat="1" ht="8.1" customHeight="1">
      <c r="A6" s="33"/>
      <c r="B6" s="33"/>
      <c r="C6" s="108"/>
      <c r="D6" s="108"/>
      <c r="E6" s="108"/>
      <c r="F6" s="108"/>
      <c r="G6" s="108"/>
      <c r="H6" s="120"/>
      <c r="I6" s="120"/>
      <c r="J6" s="120"/>
      <c r="K6" s="120"/>
      <c r="L6" s="120"/>
      <c r="M6" s="120"/>
      <c r="N6" s="110"/>
      <c r="O6" s="10"/>
    </row>
    <row r="7" spans="1:16" ht="14.45" customHeight="1">
      <c r="A7" s="14"/>
      <c r="B7" s="14"/>
      <c r="C7" s="301" t="s">
        <v>67</v>
      </c>
      <c r="D7" s="301"/>
      <c r="E7" s="301"/>
      <c r="F7" s="301"/>
      <c r="G7" s="58"/>
      <c r="H7" s="33"/>
      <c r="I7" s="33"/>
      <c r="J7" s="33"/>
      <c r="K7" s="33"/>
      <c r="L7" s="33"/>
      <c r="M7" s="33"/>
      <c r="N7" s="20"/>
      <c r="O7" s="21"/>
      <c r="P7" s="22"/>
    </row>
    <row r="8" spans="1:16" s="34" customFormat="1" ht="3.95" customHeight="1">
      <c r="A8" s="33"/>
      <c r="B8" s="33"/>
      <c r="C8" s="93"/>
      <c r="D8" s="93"/>
      <c r="E8" s="93"/>
      <c r="F8" s="93"/>
      <c r="G8" s="58"/>
      <c r="H8" s="33"/>
      <c r="I8" s="33"/>
      <c r="J8" s="33"/>
      <c r="K8" s="33"/>
      <c r="L8" s="33"/>
      <c r="M8" s="33"/>
      <c r="N8" s="20"/>
      <c r="O8" s="21"/>
      <c r="P8" s="22"/>
    </row>
    <row r="9" spans="1:16" ht="14.45" customHeight="1">
      <c r="A9" s="14"/>
      <c r="B9" s="14"/>
      <c r="C9" s="362" t="s">
        <v>68</v>
      </c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21"/>
      <c r="P9" s="166"/>
    </row>
    <row r="10" spans="1:16" ht="14.45" customHeight="1">
      <c r="A10" s="14"/>
      <c r="B10" s="14"/>
      <c r="C10" s="80" t="s">
        <v>29</v>
      </c>
      <c r="D10" s="78" t="s">
        <v>30</v>
      </c>
      <c r="E10" s="80" t="s">
        <v>32</v>
      </c>
      <c r="F10" s="323" t="s">
        <v>49</v>
      </c>
      <c r="G10" s="323"/>
      <c r="H10" s="323"/>
      <c r="I10" s="323"/>
      <c r="J10" s="311"/>
      <c r="K10" s="365" t="s">
        <v>69</v>
      </c>
      <c r="L10" s="366"/>
      <c r="M10" s="364" t="s">
        <v>50</v>
      </c>
      <c r="N10" s="364"/>
      <c r="O10" s="12"/>
      <c r="P10" s="176"/>
    </row>
    <row r="11" spans="1:16" ht="14.45" customHeight="1">
      <c r="A11" s="14"/>
      <c r="B11" s="14"/>
      <c r="C11" s="102">
        <f>รายการขออนุมัติ!B24</f>
        <v>1</v>
      </c>
      <c r="D11" s="26"/>
      <c r="E11" s="104"/>
      <c r="F11" s="273">
        <f>รายการขออนุมัติ!C24</f>
        <v>0</v>
      </c>
      <c r="G11" s="274"/>
      <c r="H11" s="274"/>
      <c r="I11" s="274"/>
      <c r="J11" s="275"/>
      <c r="K11" s="346">
        <f>รายการขออนุมัติ!K24</f>
        <v>0</v>
      </c>
      <c r="L11" s="347"/>
      <c r="M11" s="345">
        <f>(D11*K11)</f>
        <v>0</v>
      </c>
      <c r="N11" s="345"/>
      <c r="O11" s="25"/>
      <c r="P11" s="177"/>
    </row>
    <row r="12" spans="1:16" ht="14.45" customHeight="1">
      <c r="A12" s="14"/>
      <c r="B12" s="14"/>
      <c r="C12" s="102">
        <f>รายการขออนุมัติ!B25</f>
        <v>2</v>
      </c>
      <c r="D12" s="26"/>
      <c r="E12" s="104"/>
      <c r="F12" s="273">
        <f>รายการขออนุมัติ!C25</f>
        <v>0</v>
      </c>
      <c r="G12" s="274"/>
      <c r="H12" s="274"/>
      <c r="I12" s="274"/>
      <c r="J12" s="275"/>
      <c r="K12" s="346">
        <f>รายการขออนุมัติ!K25</f>
        <v>0</v>
      </c>
      <c r="L12" s="347"/>
      <c r="M12" s="345">
        <f t="shared" ref="M12:M20" si="0">(D12*K12)</f>
        <v>0</v>
      </c>
      <c r="N12" s="345"/>
      <c r="O12" s="28"/>
      <c r="P12" s="177"/>
    </row>
    <row r="13" spans="1:16" ht="14.45" customHeight="1">
      <c r="A13" s="14"/>
      <c r="B13" s="14"/>
      <c r="C13" s="102">
        <f>รายการขออนุมัติ!B26</f>
        <v>3</v>
      </c>
      <c r="D13" s="26"/>
      <c r="E13" s="104"/>
      <c r="F13" s="273">
        <f>รายการขออนุมัติ!C26</f>
        <v>0</v>
      </c>
      <c r="G13" s="274"/>
      <c r="H13" s="274"/>
      <c r="I13" s="274"/>
      <c r="J13" s="275"/>
      <c r="K13" s="346">
        <f>รายการขออนุมัติ!K26</f>
        <v>0</v>
      </c>
      <c r="L13" s="347"/>
      <c r="M13" s="345">
        <f t="shared" si="0"/>
        <v>0</v>
      </c>
      <c r="N13" s="345"/>
      <c r="O13" s="28"/>
      <c r="P13" s="177"/>
    </row>
    <row r="14" spans="1:16" s="34" customFormat="1" ht="14.45" customHeight="1">
      <c r="A14" s="33"/>
      <c r="B14" s="33"/>
      <c r="C14" s="102">
        <v>4</v>
      </c>
      <c r="D14" s="26"/>
      <c r="E14" s="104"/>
      <c r="F14" s="273">
        <f>รายการขออนุมัติ!C27</f>
        <v>0</v>
      </c>
      <c r="G14" s="274"/>
      <c r="H14" s="274"/>
      <c r="I14" s="274"/>
      <c r="J14" s="275"/>
      <c r="K14" s="346">
        <f>รายการขออนุมัติ!K27</f>
        <v>0</v>
      </c>
      <c r="L14" s="347"/>
      <c r="M14" s="345">
        <f t="shared" ref="M14:M15" si="1">(D14*K14)</f>
        <v>0</v>
      </c>
      <c r="N14" s="345"/>
      <c r="O14" s="28"/>
      <c r="P14" s="177"/>
    </row>
    <row r="15" spans="1:16" s="34" customFormat="1" ht="14.45" customHeight="1">
      <c r="A15" s="33"/>
      <c r="B15" s="33"/>
      <c r="C15" s="102">
        <v>5</v>
      </c>
      <c r="D15" s="26"/>
      <c r="E15" s="104"/>
      <c r="F15" s="273">
        <f>รายการขออนุมัติ!C28</f>
        <v>0</v>
      </c>
      <c r="G15" s="274"/>
      <c r="H15" s="274"/>
      <c r="I15" s="274"/>
      <c r="J15" s="275"/>
      <c r="K15" s="346">
        <f>รายการขออนุมัติ!K28</f>
        <v>0</v>
      </c>
      <c r="L15" s="347"/>
      <c r="M15" s="345">
        <f t="shared" si="1"/>
        <v>0</v>
      </c>
      <c r="N15" s="345"/>
      <c r="O15" s="28"/>
      <c r="P15" s="177"/>
    </row>
    <row r="16" spans="1:16" ht="14.45" customHeight="1">
      <c r="A16" s="14"/>
      <c r="B16" s="14"/>
      <c r="C16" s="102">
        <v>6</v>
      </c>
      <c r="D16" s="26"/>
      <c r="E16" s="104"/>
      <c r="F16" s="273">
        <f>รายการขออนุมัติ!C29</f>
        <v>0</v>
      </c>
      <c r="G16" s="274"/>
      <c r="H16" s="274"/>
      <c r="I16" s="274"/>
      <c r="J16" s="275"/>
      <c r="K16" s="346">
        <f>รายการขออนุมัติ!K29</f>
        <v>0</v>
      </c>
      <c r="L16" s="347"/>
      <c r="M16" s="345">
        <f t="shared" si="0"/>
        <v>0</v>
      </c>
      <c r="N16" s="345"/>
      <c r="O16" s="28"/>
      <c r="P16" s="177"/>
    </row>
    <row r="17" spans="1:16" ht="14.45" customHeight="1">
      <c r="A17" s="14"/>
      <c r="B17" s="14"/>
      <c r="C17" s="102">
        <v>7</v>
      </c>
      <c r="D17" s="26"/>
      <c r="E17" s="104"/>
      <c r="F17" s="273">
        <f>รายการขออนุมัติ!C30</f>
        <v>0</v>
      </c>
      <c r="G17" s="274"/>
      <c r="H17" s="274"/>
      <c r="I17" s="274"/>
      <c r="J17" s="275"/>
      <c r="K17" s="346">
        <f>รายการขออนุมัติ!K30</f>
        <v>0</v>
      </c>
      <c r="L17" s="347"/>
      <c r="M17" s="345">
        <f t="shared" si="0"/>
        <v>0</v>
      </c>
      <c r="N17" s="345"/>
      <c r="O17" s="28"/>
      <c r="P17" s="177"/>
    </row>
    <row r="18" spans="1:16" ht="14.45" customHeight="1">
      <c r="A18" s="14"/>
      <c r="B18" s="14"/>
      <c r="C18" s="102">
        <v>8</v>
      </c>
      <c r="D18" s="26"/>
      <c r="E18" s="104"/>
      <c r="F18" s="273">
        <f>รายการขออนุมัติ!C31</f>
        <v>0</v>
      </c>
      <c r="G18" s="274"/>
      <c r="H18" s="274"/>
      <c r="I18" s="274"/>
      <c r="J18" s="275"/>
      <c r="K18" s="346">
        <f>รายการขออนุมัติ!K31</f>
        <v>0</v>
      </c>
      <c r="L18" s="347"/>
      <c r="M18" s="345">
        <f t="shared" si="0"/>
        <v>0</v>
      </c>
      <c r="N18" s="345"/>
      <c r="O18" s="28"/>
      <c r="P18" s="177"/>
    </row>
    <row r="19" spans="1:16" ht="14.45" customHeight="1">
      <c r="A19" s="14"/>
      <c r="B19" s="14"/>
      <c r="C19" s="102">
        <v>9</v>
      </c>
      <c r="D19" s="26"/>
      <c r="E19" s="104"/>
      <c r="F19" s="273">
        <f>รายการขออนุมัติ!C32</f>
        <v>0</v>
      </c>
      <c r="G19" s="274"/>
      <c r="H19" s="274"/>
      <c r="I19" s="274"/>
      <c r="J19" s="275"/>
      <c r="K19" s="346">
        <f>รายการขออนุมัติ!K32</f>
        <v>0</v>
      </c>
      <c r="L19" s="347"/>
      <c r="M19" s="345">
        <f t="shared" si="0"/>
        <v>0</v>
      </c>
      <c r="N19" s="345"/>
      <c r="O19" s="28"/>
      <c r="P19" s="177"/>
    </row>
    <row r="20" spans="1:16" ht="14.45" customHeight="1">
      <c r="A20" s="14"/>
      <c r="B20" s="14"/>
      <c r="C20" s="102">
        <v>10</v>
      </c>
      <c r="D20" s="26"/>
      <c r="E20" s="104"/>
      <c r="F20" s="273">
        <f>รายการขออนุมัติ!C37</f>
        <v>0</v>
      </c>
      <c r="G20" s="274"/>
      <c r="H20" s="274"/>
      <c r="I20" s="274"/>
      <c r="J20" s="275"/>
      <c r="K20" s="346">
        <f>รายการขออนุมัติ!K37</f>
        <v>0</v>
      </c>
      <c r="L20" s="347"/>
      <c r="M20" s="345">
        <f t="shared" si="0"/>
        <v>0</v>
      </c>
      <c r="N20" s="345"/>
      <c r="O20" s="28"/>
      <c r="P20" s="177"/>
    </row>
    <row r="21" spans="1:16" ht="14.45" customHeight="1">
      <c r="A21" s="14"/>
      <c r="B21" s="14"/>
      <c r="C21" s="33"/>
      <c r="D21" s="27" t="s">
        <v>46</v>
      </c>
      <c r="E21" s="33"/>
      <c r="F21" s="33"/>
      <c r="G21" s="33"/>
      <c r="H21" s="33"/>
      <c r="I21" s="33"/>
      <c r="J21" s="323" t="s">
        <v>125</v>
      </c>
      <c r="K21" s="323"/>
      <c r="L21" s="131" t="s">
        <v>38</v>
      </c>
      <c r="M21" s="121">
        <v>0</v>
      </c>
      <c r="N21" s="122" t="s">
        <v>15</v>
      </c>
      <c r="O21" s="14"/>
      <c r="P21" s="167"/>
    </row>
    <row r="22" spans="1:16" ht="14.45" customHeight="1">
      <c r="A22" s="14"/>
      <c r="B22" s="14"/>
      <c r="C22" s="33"/>
      <c r="D22" s="123"/>
      <c r="E22" s="33"/>
      <c r="F22" s="33"/>
      <c r="G22" s="33"/>
      <c r="H22" s="33"/>
      <c r="I22" s="33"/>
      <c r="J22" s="33"/>
      <c r="K22" s="57" t="s">
        <v>93</v>
      </c>
      <c r="L22" s="131" t="s">
        <v>38</v>
      </c>
      <c r="M22" s="121">
        <v>0</v>
      </c>
      <c r="N22" s="122" t="s">
        <v>15</v>
      </c>
      <c r="O22" s="14"/>
      <c r="P22" s="169"/>
    </row>
    <row r="23" spans="1:16" ht="14.45" customHeight="1">
      <c r="A23" s="14"/>
      <c r="B23" s="14"/>
      <c r="C23" s="33"/>
      <c r="D23" s="33"/>
      <c r="E23" s="33"/>
      <c r="F23" s="33"/>
      <c r="G23" s="33"/>
      <c r="H23" s="33"/>
      <c r="I23" s="33"/>
      <c r="J23" s="33"/>
      <c r="K23" s="57" t="s">
        <v>94</v>
      </c>
      <c r="L23" s="131" t="s">
        <v>38</v>
      </c>
      <c r="M23" s="121" t="e">
        <f>M24*K53/107</f>
        <v>#REF!</v>
      </c>
      <c r="N23" s="122" t="s">
        <v>15</v>
      </c>
      <c r="O23" s="14"/>
      <c r="P23" s="169"/>
    </row>
    <row r="24" spans="1:16" ht="14.45" customHeight="1">
      <c r="A24" s="14"/>
      <c r="B24" s="14"/>
      <c r="C24" s="33"/>
      <c r="D24" s="33"/>
      <c r="E24" s="33"/>
      <c r="F24" s="165" t="s">
        <v>44</v>
      </c>
      <c r="G24" s="340" t="str">
        <f>BAHTTEXT(M24)</f>
        <v>ศูนย์บาทถ้วน</v>
      </c>
      <c r="H24" s="340"/>
      <c r="I24" s="340"/>
      <c r="J24" s="33"/>
      <c r="K24" s="57" t="s">
        <v>95</v>
      </c>
      <c r="L24" s="131" t="s">
        <v>38</v>
      </c>
      <c r="M24" s="121">
        <f>(SUM(M11:N20))-M22</f>
        <v>0</v>
      </c>
      <c r="N24" s="122" t="s">
        <v>15</v>
      </c>
      <c r="O24" s="14"/>
    </row>
    <row r="25" spans="1:16" ht="5.2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9"/>
      <c r="O25" s="14"/>
      <c r="P25" s="168"/>
    </row>
    <row r="26" spans="1:16" s="57" customFormat="1" ht="14.45" customHeight="1">
      <c r="C26" s="124" t="s">
        <v>53</v>
      </c>
    </row>
    <row r="27" spans="1:16" s="57" customFormat="1" ht="14.45" customHeight="1">
      <c r="C27" s="348" t="s">
        <v>81</v>
      </c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</row>
    <row r="28" spans="1:16" s="33" customFormat="1" ht="14.45" customHeight="1">
      <c r="C28" s="348" t="s">
        <v>82</v>
      </c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</row>
    <row r="29" spans="1:16" s="14" customFormat="1" ht="14.45" customHeight="1">
      <c r="B29" s="33"/>
      <c r="C29" s="348" t="s">
        <v>70</v>
      </c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</row>
    <row r="30" spans="1:16" s="33" customFormat="1" ht="14.45" customHeight="1">
      <c r="C30" s="348" t="s">
        <v>71</v>
      </c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</row>
    <row r="31" spans="1:16" s="33" customFormat="1" ht="14.45" customHeight="1">
      <c r="C31" s="348" t="s">
        <v>83</v>
      </c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8"/>
    </row>
    <row r="32" spans="1:16" s="33" customFormat="1" ht="14.45" customHeight="1">
      <c r="C32" s="348" t="s">
        <v>84</v>
      </c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</row>
    <row r="33" spans="1:14" s="33" customFormat="1" ht="14.45" customHeight="1">
      <c r="C33" s="348" t="s">
        <v>85</v>
      </c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</row>
    <row r="34" spans="1:14" s="33" customFormat="1" ht="14.45" customHeight="1">
      <c r="C34" s="348" t="s">
        <v>87</v>
      </c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</row>
    <row r="35" spans="1:14" s="33" customFormat="1" ht="14.45" customHeight="1">
      <c r="C35" s="348" t="s">
        <v>86</v>
      </c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</row>
    <row r="36" spans="1:14" ht="3" customHeight="1">
      <c r="A36" s="31"/>
      <c r="B36" s="31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125"/>
    </row>
    <row r="37" spans="1:14" ht="15.95" customHeight="1">
      <c r="A37" s="31"/>
      <c r="B37" s="31"/>
      <c r="C37" s="352" t="s">
        <v>111</v>
      </c>
      <c r="D37" s="352"/>
      <c r="E37" s="352"/>
      <c r="F37" s="172">
        <f>M43+รายการขออนุมัติ!L11</f>
        <v>0</v>
      </c>
      <c r="G37" s="170" t="s">
        <v>112</v>
      </c>
      <c r="I37" s="57"/>
      <c r="J37" s="57"/>
      <c r="K37" s="57"/>
      <c r="L37" s="79"/>
      <c r="M37" s="79"/>
      <c r="N37" s="125"/>
    </row>
    <row r="38" spans="1:14" s="34" customFormat="1" ht="7.5" customHeight="1">
      <c r="A38" s="31"/>
      <c r="B38" s="31"/>
      <c r="C38" s="84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125"/>
    </row>
    <row r="39" spans="1:14" ht="14.45" customHeight="1">
      <c r="A39" s="31"/>
      <c r="B39" s="31"/>
      <c r="C39" s="79"/>
      <c r="D39" s="79"/>
      <c r="E39" s="79"/>
      <c r="F39" s="79"/>
      <c r="G39" s="79"/>
      <c r="H39" s="359" t="s">
        <v>88</v>
      </c>
      <c r="I39" s="360"/>
      <c r="J39" s="360"/>
      <c r="K39" s="360"/>
      <c r="L39" s="360"/>
      <c r="M39" s="360"/>
      <c r="N39" s="361"/>
    </row>
    <row r="40" spans="1:14" ht="14.45" customHeight="1">
      <c r="A40" s="33"/>
      <c r="B40" s="33"/>
      <c r="C40" s="33"/>
      <c r="D40" s="33"/>
      <c r="E40" s="33"/>
      <c r="F40" s="33"/>
      <c r="G40" s="33"/>
      <c r="H40" s="356" t="s">
        <v>89</v>
      </c>
      <c r="I40" s="357"/>
      <c r="J40" s="357"/>
      <c r="K40" s="357"/>
      <c r="L40" s="357"/>
      <c r="M40" s="357"/>
      <c r="N40" s="91"/>
    </row>
    <row r="41" spans="1:14" ht="14.45" customHeight="1">
      <c r="A41" s="33"/>
      <c r="B41" s="33"/>
      <c r="C41" s="33"/>
      <c r="D41" s="349" t="s">
        <v>91</v>
      </c>
      <c r="E41" s="349"/>
      <c r="F41" s="349"/>
      <c r="G41" s="33" t="s">
        <v>73</v>
      </c>
      <c r="H41" s="358"/>
      <c r="I41" s="285"/>
      <c r="J41" s="285"/>
      <c r="K41" s="285"/>
      <c r="L41" s="285"/>
      <c r="M41" s="285"/>
      <c r="N41" s="91"/>
    </row>
    <row r="42" spans="1:14" ht="14.45" customHeight="1">
      <c r="A42" s="33"/>
      <c r="B42" s="33"/>
      <c r="C42" s="33" t="s">
        <v>72</v>
      </c>
      <c r="D42" s="349" t="s">
        <v>92</v>
      </c>
      <c r="E42" s="349"/>
      <c r="F42" s="349"/>
      <c r="G42" s="40"/>
      <c r="H42" s="350" t="s">
        <v>74</v>
      </c>
      <c r="I42" s="351"/>
      <c r="J42" s="351"/>
      <c r="K42" s="351"/>
      <c r="L42" s="40" t="s">
        <v>75</v>
      </c>
      <c r="M42" s="40"/>
      <c r="N42" s="91"/>
    </row>
    <row r="43" spans="1:14" ht="14.45" customHeight="1">
      <c r="A43" s="33"/>
      <c r="B43" s="33"/>
      <c r="C43" s="33"/>
      <c r="D43" s="349"/>
      <c r="E43" s="349"/>
      <c r="F43" s="349"/>
      <c r="G43" s="33"/>
      <c r="H43" s="354" t="s">
        <v>90</v>
      </c>
      <c r="I43" s="355"/>
      <c r="J43" s="355"/>
      <c r="K43" s="355"/>
      <c r="L43" s="363" t="s">
        <v>127</v>
      </c>
      <c r="M43" s="363"/>
      <c r="N43" s="92"/>
    </row>
    <row r="44" spans="1:14" ht="13.5" customHeight="1">
      <c r="A44" s="33"/>
      <c r="B44" s="33"/>
      <c r="C44" s="33"/>
      <c r="D44" s="349"/>
      <c r="E44" s="349"/>
      <c r="F44" s="349"/>
      <c r="G44" s="33"/>
    </row>
    <row r="45" spans="1:14" ht="13.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4" ht="13.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4" ht="13.5" customHeight="1">
      <c r="D47" s="34"/>
    </row>
    <row r="50" spans="1:16" ht="14.25" customHeight="1"/>
    <row r="51" spans="1:16" ht="13.5" customHeight="1">
      <c r="D51" s="100" t="s">
        <v>56</v>
      </c>
      <c r="E51" s="98"/>
      <c r="F51" s="98"/>
      <c r="G51" s="98"/>
      <c r="H51" s="98"/>
      <c r="I51" s="98"/>
      <c r="J51" s="98"/>
      <c r="K51" s="98"/>
      <c r="L51" s="98"/>
    </row>
    <row r="52" spans="1:16" ht="12.75" customHeight="1">
      <c r="D52" s="100" t="s">
        <v>57</v>
      </c>
      <c r="E52" s="98"/>
      <c r="F52" s="98"/>
      <c r="G52" s="98"/>
      <c r="H52" s="98"/>
      <c r="I52" s="98"/>
      <c r="J52" s="98"/>
      <c r="K52" s="99" t="s">
        <v>36</v>
      </c>
      <c r="L52" s="98"/>
    </row>
    <row r="53" spans="1:16" ht="13.5" customHeight="1">
      <c r="D53" s="100" t="s">
        <v>58</v>
      </c>
      <c r="E53" s="100"/>
      <c r="F53" s="100"/>
      <c r="G53" s="100"/>
      <c r="H53" s="100"/>
      <c r="I53" s="100"/>
      <c r="J53" s="100"/>
      <c r="K53" s="99" t="e">
        <f>รายการขออนุมัติ!#REF!</f>
        <v>#REF!</v>
      </c>
      <c r="L53" s="98"/>
    </row>
    <row r="54" spans="1:16" ht="13.5" customHeight="1">
      <c r="D54" s="353" t="s">
        <v>59</v>
      </c>
      <c r="E54" s="353"/>
      <c r="F54" s="353"/>
      <c r="G54" s="353"/>
      <c r="H54" s="353"/>
      <c r="I54" s="353"/>
      <c r="J54" s="353"/>
      <c r="K54" s="98"/>
      <c r="L54" s="98"/>
    </row>
    <row r="55" spans="1:16" ht="13.5" customHeight="1">
      <c r="D55" s="353" t="s">
        <v>60</v>
      </c>
      <c r="E55" s="353"/>
      <c r="F55" s="353"/>
      <c r="G55" s="353"/>
      <c r="H55" s="353"/>
      <c r="I55" s="353"/>
      <c r="J55" s="353"/>
      <c r="K55" s="100" t="s">
        <v>54</v>
      </c>
      <c r="L55" s="100"/>
    </row>
    <row r="56" spans="1:16" ht="13.5" customHeight="1">
      <c r="D56" s="353" t="s">
        <v>61</v>
      </c>
      <c r="E56" s="353"/>
      <c r="F56" s="353"/>
      <c r="G56" s="353"/>
      <c r="H56" s="353"/>
      <c r="I56" s="353"/>
      <c r="J56" s="353"/>
      <c r="K56" s="100" t="s">
        <v>55</v>
      </c>
      <c r="L56" s="100"/>
    </row>
    <row r="57" spans="1:16" ht="13.5" customHeight="1">
      <c r="D57" s="98"/>
      <c r="E57" s="98"/>
      <c r="F57" s="98"/>
      <c r="G57" s="98"/>
      <c r="H57" s="98"/>
      <c r="I57" s="98"/>
      <c r="J57" s="98"/>
      <c r="K57" s="98"/>
      <c r="L57" s="98"/>
    </row>
    <row r="58" spans="1:16" ht="13.5" customHeight="1">
      <c r="D58" s="61"/>
      <c r="E58" s="61"/>
      <c r="F58" s="61"/>
      <c r="G58" s="61"/>
      <c r="H58" s="61"/>
      <c r="I58" s="61"/>
      <c r="J58" s="61"/>
    </row>
    <row r="61" spans="1:16" ht="13.5" customHeight="1">
      <c r="A61" s="14"/>
      <c r="B61" s="14"/>
      <c r="C61" s="14"/>
      <c r="D61" s="14"/>
      <c r="E61" s="14"/>
      <c r="F61" s="14"/>
      <c r="G61" s="6"/>
      <c r="H61" s="14"/>
      <c r="I61" s="14"/>
      <c r="J61" s="14"/>
      <c r="K61" s="14"/>
      <c r="L61" s="14"/>
      <c r="M61" s="14"/>
      <c r="N61" s="14"/>
      <c r="O61" s="14"/>
      <c r="P61" s="14"/>
    </row>
    <row r="62" spans="1:16" ht="13.5" customHeight="1">
      <c r="A62" s="14"/>
      <c r="B62" s="14"/>
      <c r="C62" s="14"/>
      <c r="D62" s="14"/>
      <c r="E62" s="9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ht="13.5" customHeight="1">
      <c r="A63" s="14"/>
      <c r="B63" s="14"/>
      <c r="C63" s="14"/>
      <c r="D63" s="14"/>
      <c r="E63" s="14"/>
      <c r="F63" s="14"/>
      <c r="G63" s="14"/>
      <c r="H63" s="6"/>
      <c r="I63" s="14"/>
      <c r="J63" s="14"/>
      <c r="K63" s="14"/>
      <c r="L63" s="14"/>
      <c r="M63" s="14"/>
      <c r="N63" s="14"/>
      <c r="O63" s="14"/>
      <c r="P63" s="14"/>
    </row>
    <row r="64" spans="1:16" ht="13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t="13.5" customHeight="1">
      <c r="A65" s="14"/>
      <c r="B65" s="14"/>
      <c r="C65" s="14"/>
      <c r="D65" s="14"/>
      <c r="E65" s="14"/>
      <c r="F65" s="14"/>
      <c r="G65" s="285"/>
      <c r="H65" s="285"/>
      <c r="I65" s="6"/>
      <c r="J65" s="6"/>
      <c r="K65" s="6"/>
      <c r="L65" s="14"/>
      <c r="M65" s="14"/>
      <c r="N65" s="14"/>
      <c r="O65" s="14"/>
      <c r="P65" s="14"/>
    </row>
    <row r="66" spans="1:16" ht="13.5" customHeight="1">
      <c r="A66" s="14"/>
      <c r="B66" s="14"/>
      <c r="C66" s="14"/>
      <c r="D66" s="14"/>
      <c r="E66" s="14"/>
      <c r="F66" s="14"/>
      <c r="G66" s="6"/>
      <c r="H66" s="6"/>
      <c r="I66" s="6"/>
      <c r="J66" s="6"/>
      <c r="K66" s="6"/>
      <c r="L66" s="14"/>
      <c r="M66" s="14"/>
      <c r="N66" s="14"/>
      <c r="O66" s="14"/>
      <c r="P66" s="14"/>
    </row>
    <row r="67" spans="1:16" ht="13.5" customHeight="1">
      <c r="A67" s="14"/>
      <c r="B67" s="14"/>
      <c r="C67" s="14"/>
      <c r="D67" s="14"/>
      <c r="E67" s="14"/>
      <c r="F67" s="14"/>
      <c r="G67" s="6"/>
      <c r="H67" s="6"/>
      <c r="I67" s="6"/>
      <c r="J67" s="6"/>
      <c r="K67" s="6"/>
      <c r="L67" s="14"/>
      <c r="M67" s="14"/>
      <c r="N67" s="14"/>
      <c r="O67" s="14"/>
      <c r="P67" s="14"/>
    </row>
    <row r="68" spans="1:16" ht="13.5" customHeight="1">
      <c r="A68" s="14"/>
      <c r="B68" s="14"/>
      <c r="C68" s="14"/>
      <c r="D68" s="14"/>
      <c r="E68" s="14"/>
      <c r="F68" s="14"/>
      <c r="G68" s="6"/>
      <c r="H68" s="6"/>
      <c r="I68" s="6"/>
      <c r="J68" s="6"/>
      <c r="K68" s="6"/>
      <c r="L68" s="14"/>
      <c r="M68" s="14"/>
      <c r="N68" s="14"/>
      <c r="O68" s="14"/>
      <c r="P68" s="14"/>
    </row>
    <row r="69" spans="1:16" ht="13.5" customHeight="1">
      <c r="G69" s="6"/>
      <c r="H69" s="10"/>
      <c r="I69" s="10"/>
      <c r="J69" s="10"/>
      <c r="K69" s="10"/>
    </row>
  </sheetData>
  <mergeCells count="67">
    <mergeCell ref="L43:M43"/>
    <mergeCell ref="M10:N10"/>
    <mergeCell ref="K10:L10"/>
    <mergeCell ref="D1:H1"/>
    <mergeCell ref="D2:H2"/>
    <mergeCell ref="D3:H3"/>
    <mergeCell ref="C5:H5"/>
    <mergeCell ref="I3:N3"/>
    <mergeCell ref="F11:J11"/>
    <mergeCell ref="F12:J12"/>
    <mergeCell ref="F13:J13"/>
    <mergeCell ref="F16:J16"/>
    <mergeCell ref="K11:L11"/>
    <mergeCell ref="K13:L13"/>
    <mergeCell ref="K16:L16"/>
    <mergeCell ref="K12:L12"/>
    <mergeCell ref="G65:H65"/>
    <mergeCell ref="C1:C3"/>
    <mergeCell ref="G24:I24"/>
    <mergeCell ref="F18:J18"/>
    <mergeCell ref="F19:J19"/>
    <mergeCell ref="F20:J20"/>
    <mergeCell ref="F17:J17"/>
    <mergeCell ref="F10:J10"/>
    <mergeCell ref="C7:F7"/>
    <mergeCell ref="C9:N9"/>
    <mergeCell ref="D55:J55"/>
    <mergeCell ref="M17:N17"/>
    <mergeCell ref="M18:N18"/>
    <mergeCell ref="M19:N19"/>
    <mergeCell ref="M20:N20"/>
    <mergeCell ref="C31:N31"/>
    <mergeCell ref="M11:N11"/>
    <mergeCell ref="D56:J56"/>
    <mergeCell ref="D44:F44"/>
    <mergeCell ref="D43:F43"/>
    <mergeCell ref="H43:K43"/>
    <mergeCell ref="H40:M40"/>
    <mergeCell ref="H41:M41"/>
    <mergeCell ref="M12:N12"/>
    <mergeCell ref="D41:F41"/>
    <mergeCell ref="C27:N27"/>
    <mergeCell ref="C35:N35"/>
    <mergeCell ref="H39:N39"/>
    <mergeCell ref="M13:N13"/>
    <mergeCell ref="M16:N16"/>
    <mergeCell ref="D54:J54"/>
    <mergeCell ref="C28:N28"/>
    <mergeCell ref="C29:N29"/>
    <mergeCell ref="C30:N30"/>
    <mergeCell ref="D42:F42"/>
    <mergeCell ref="H42:K42"/>
    <mergeCell ref="C32:N32"/>
    <mergeCell ref="C33:N33"/>
    <mergeCell ref="C34:N34"/>
    <mergeCell ref="C37:E37"/>
    <mergeCell ref="K17:L17"/>
    <mergeCell ref="K18:L18"/>
    <mergeCell ref="K19:L19"/>
    <mergeCell ref="K20:L20"/>
    <mergeCell ref="J21:K21"/>
    <mergeCell ref="M14:N14"/>
    <mergeCell ref="M15:N15"/>
    <mergeCell ref="F14:J14"/>
    <mergeCell ref="F15:J15"/>
    <mergeCell ref="K14:L14"/>
    <mergeCell ref="K15:L15"/>
  </mergeCells>
  <pageMargins left="0.19685039370078741" right="0.39370078740157483" top="0.19685039370078741" bottom="0" header="0.31496062992125984" footer="0.31496062992125984"/>
  <pageSetup paperSize="9" scale="90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topLeftCell="A64" zoomScale="130" zoomScaleNormal="130" workbookViewId="0">
      <selection activeCell="E11" sqref="E11"/>
    </sheetView>
  </sheetViews>
  <sheetFormatPr defaultColWidth="9" defaultRowHeight="13.5" customHeight="1"/>
  <cols>
    <col min="1" max="1" width="5.28515625" style="2" customWidth="1"/>
    <col min="2" max="2" width="7.85546875" style="2" customWidth="1"/>
    <col min="3" max="3" width="12.85546875" style="2" customWidth="1"/>
    <col min="4" max="4" width="7.140625" style="2" customWidth="1"/>
    <col min="5" max="5" width="24" style="2" customWidth="1"/>
    <col min="6" max="6" width="13.85546875" style="2" customWidth="1"/>
    <col min="7" max="7" width="9" style="2" customWidth="1"/>
    <col min="8" max="8" width="2.5703125" style="2" customWidth="1"/>
    <col min="9" max="9" width="11.85546875" style="2" customWidth="1"/>
    <col min="10" max="10" width="3.42578125" style="2" customWidth="1"/>
    <col min="11" max="11" width="15.140625" style="2" customWidth="1"/>
    <col min="12" max="12" width="3" style="2" customWidth="1"/>
    <col min="13" max="13" width="9" style="2" customWidth="1"/>
    <col min="14" max="14" width="10.140625" style="2" customWidth="1"/>
    <col min="15" max="16384" width="9" style="2"/>
  </cols>
  <sheetData>
    <row r="1" spans="1:14" s="34" customFormat="1" ht="13.5" customHeight="1">
      <c r="A1" s="286"/>
    </row>
    <row r="2" spans="1:14" s="34" customFormat="1" ht="15.75" customHeight="1">
      <c r="A2" s="286"/>
      <c r="B2" s="288" t="s">
        <v>43</v>
      </c>
      <c r="C2" s="288"/>
      <c r="D2" s="288"/>
      <c r="E2" s="288"/>
      <c r="F2" s="288"/>
      <c r="G2" s="31"/>
      <c r="H2" s="243"/>
      <c r="J2" s="33"/>
      <c r="K2" s="33"/>
      <c r="L2" s="33"/>
      <c r="M2" s="33"/>
      <c r="N2" s="33"/>
    </row>
    <row r="3" spans="1:14" s="34" customFormat="1" ht="21" customHeight="1">
      <c r="A3" s="286"/>
      <c r="B3" s="290" t="s">
        <v>47</v>
      </c>
      <c r="C3" s="290"/>
      <c r="D3" s="290"/>
      <c r="E3" s="290"/>
      <c r="F3" s="290"/>
      <c r="G3" s="31"/>
      <c r="H3" s="243"/>
      <c r="J3" s="33"/>
      <c r="K3" s="33"/>
      <c r="L3" s="33"/>
      <c r="M3" s="33"/>
      <c r="N3" s="33"/>
    </row>
    <row r="4" spans="1:14" s="34" customFormat="1" ht="6.75" customHeight="1">
      <c r="A4" s="237"/>
      <c r="B4" s="238"/>
      <c r="C4" s="238"/>
      <c r="D4" s="238"/>
      <c r="E4" s="238"/>
      <c r="F4" s="238"/>
      <c r="G4" s="31"/>
      <c r="H4" s="243"/>
      <c r="J4" s="33"/>
      <c r="K4" s="33"/>
      <c r="L4" s="33"/>
      <c r="M4" s="33"/>
      <c r="N4" s="33"/>
    </row>
    <row r="5" spans="1:14" s="34" customFormat="1" ht="13.5" customHeight="1">
      <c r="A5" s="36"/>
      <c r="B5" s="36" t="s">
        <v>145</v>
      </c>
      <c r="C5" s="40"/>
      <c r="D5" s="36"/>
      <c r="E5" s="244" t="s">
        <v>146</v>
      </c>
      <c r="F5" s="244" t="s">
        <v>148</v>
      </c>
      <c r="G5" s="244"/>
      <c r="H5" s="244"/>
      <c r="I5" s="111" t="s">
        <v>147</v>
      </c>
      <c r="J5" s="36"/>
      <c r="K5" s="36"/>
      <c r="L5" s="36"/>
      <c r="M5" s="35"/>
      <c r="N5" s="35"/>
    </row>
    <row r="6" spans="1:14" s="34" customFormat="1" ht="13.5" customHeight="1">
      <c r="A6" s="360" t="s">
        <v>1</v>
      </c>
      <c r="B6" s="360"/>
      <c r="C6" s="268"/>
      <c r="D6" s="40" t="s">
        <v>0</v>
      </c>
      <c r="E6" s="299"/>
      <c r="F6" s="299"/>
      <c r="G6" s="360" t="s">
        <v>3</v>
      </c>
      <c r="H6" s="360"/>
      <c r="I6" s="240"/>
      <c r="J6" s="33"/>
      <c r="K6" s="33" t="s">
        <v>8</v>
      </c>
      <c r="L6" s="240">
        <f>รายการขออนุมัติ!F8</f>
        <v>0</v>
      </c>
      <c r="M6" s="33"/>
      <c r="N6" s="256"/>
    </row>
    <row r="7" spans="1:14" s="34" customFormat="1" ht="13.5" customHeight="1">
      <c r="A7" s="348" t="s">
        <v>2</v>
      </c>
      <c r="B7" s="348"/>
      <c r="C7" s="85"/>
      <c r="D7" s="33" t="s">
        <v>7</v>
      </c>
      <c r="E7" s="379"/>
      <c r="F7" s="379"/>
      <c r="G7" s="348" t="s">
        <v>16</v>
      </c>
      <c r="H7" s="348"/>
      <c r="I7" s="257"/>
      <c r="J7" s="258"/>
      <c r="K7" s="259" t="s">
        <v>48</v>
      </c>
      <c r="L7" s="240"/>
      <c r="M7" s="260"/>
      <c r="N7" s="261"/>
    </row>
    <row r="8" spans="1:14" s="34" customFormat="1" ht="13.5" customHeight="1">
      <c r="A8" s="348" t="s">
        <v>4</v>
      </c>
      <c r="B8" s="348"/>
      <c r="C8" s="85"/>
      <c r="D8" s="33" t="s">
        <v>9</v>
      </c>
      <c r="E8" s="379"/>
      <c r="F8" s="379"/>
      <c r="G8" s="348" t="s">
        <v>5</v>
      </c>
      <c r="H8" s="348"/>
      <c r="I8" s="195"/>
      <c r="J8" s="33"/>
      <c r="K8" s="33" t="s">
        <v>76</v>
      </c>
      <c r="L8" s="265">
        <f>รายการขออนุมัติ!F10</f>
        <v>0</v>
      </c>
      <c r="M8" s="262"/>
      <c r="N8" s="261"/>
    </row>
    <row r="9" spans="1:14" s="34" customFormat="1" ht="13.5" customHeight="1">
      <c r="A9" s="298" t="s">
        <v>6</v>
      </c>
      <c r="B9" s="298"/>
      <c r="C9" s="257"/>
      <c r="D9" s="33" t="s">
        <v>11</v>
      </c>
      <c r="E9" s="379"/>
      <c r="F9" s="379"/>
      <c r="G9" s="33" t="s">
        <v>28</v>
      </c>
      <c r="H9" s="33"/>
      <c r="I9" s="48"/>
      <c r="J9" s="48"/>
      <c r="K9" s="66"/>
      <c r="L9" s="40"/>
      <c r="M9" s="21"/>
      <c r="N9" s="22"/>
    </row>
    <row r="10" spans="1:14" s="34" customFormat="1" ht="13.5" customHeight="1">
      <c r="A10" s="244"/>
      <c r="B10" s="244"/>
      <c r="C10" s="244"/>
      <c r="D10" s="36"/>
      <c r="E10" s="126"/>
      <c r="F10" s="36"/>
      <c r="G10" s="36"/>
      <c r="H10" s="36"/>
      <c r="I10" s="86"/>
      <c r="J10" s="86"/>
      <c r="K10" s="263"/>
      <c r="L10" s="36"/>
      <c r="M10" s="129"/>
      <c r="N10" s="130"/>
    </row>
    <row r="11" spans="1:14" s="34" customFormat="1" ht="13.5" customHeight="1">
      <c r="A11" s="239"/>
      <c r="B11" s="239"/>
      <c r="C11" s="243"/>
      <c r="D11" s="33"/>
      <c r="E11" s="57"/>
      <c r="F11" s="33"/>
      <c r="G11" s="33"/>
      <c r="H11" s="33"/>
      <c r="I11" s="48"/>
      <c r="J11" s="48"/>
      <c r="K11" s="66"/>
      <c r="L11" s="40"/>
      <c r="M11" s="21"/>
      <c r="N11" s="22"/>
    </row>
    <row r="12" spans="1:14" s="34" customFormat="1" ht="13.5" customHeight="1">
      <c r="A12" s="380" t="s">
        <v>152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  <row r="13" spans="1:14" s="34" customFormat="1" ht="13.5" customHeight="1">
      <c r="A13" s="380" t="s">
        <v>151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</row>
    <row r="14" spans="1:14" s="34" customFormat="1" ht="13.5" customHeight="1">
      <c r="A14" s="110" t="s">
        <v>100</v>
      </c>
      <c r="B14" s="110" t="s">
        <v>144</v>
      </c>
      <c r="C14" s="381"/>
      <c r="D14" s="381"/>
      <c r="E14" s="381"/>
      <c r="F14" s="381"/>
      <c r="G14" s="381"/>
      <c r="H14" s="381"/>
      <c r="I14" s="381"/>
      <c r="J14" s="381"/>
      <c r="K14" s="381"/>
      <c r="L14" s="110"/>
      <c r="M14" s="110"/>
      <c r="N14" s="110"/>
    </row>
    <row r="15" spans="1:14" s="34" customFormat="1" ht="13.5" customHeight="1">
      <c r="A15" s="110"/>
      <c r="B15" s="110"/>
      <c r="C15" s="245"/>
      <c r="D15" s="245"/>
      <c r="E15" s="245"/>
      <c r="F15" s="245"/>
      <c r="G15" s="245"/>
      <c r="H15" s="245"/>
      <c r="I15" s="245"/>
      <c r="J15" s="136"/>
      <c r="K15" s="136"/>
      <c r="L15" s="110"/>
      <c r="M15" s="110"/>
      <c r="N15" s="110"/>
    </row>
    <row r="16" spans="1:14" s="34" customFormat="1" ht="13.5" customHeight="1">
      <c r="A16" s="242" t="s">
        <v>29</v>
      </c>
      <c r="B16" s="241" t="s">
        <v>30</v>
      </c>
      <c r="C16" s="242" t="s">
        <v>32</v>
      </c>
      <c r="D16" s="323" t="s">
        <v>49</v>
      </c>
      <c r="E16" s="323"/>
      <c r="F16" s="323"/>
      <c r="G16" s="323"/>
      <c r="H16" s="311"/>
      <c r="I16" s="377" t="s">
        <v>51</v>
      </c>
      <c r="J16" s="378"/>
      <c r="K16" s="236" t="s">
        <v>50</v>
      </c>
      <c r="L16" s="310" t="s">
        <v>113</v>
      </c>
      <c r="M16" s="323"/>
      <c r="N16" s="311"/>
    </row>
    <row r="17" spans="1:14" s="34" customFormat="1" ht="13.5" customHeight="1">
      <c r="A17" s="60">
        <v>1</v>
      </c>
      <c r="B17" s="26">
        <f>รายการขออนุมัติ!H24</f>
        <v>0</v>
      </c>
      <c r="C17" s="264">
        <f>รายการขออนุมัติ!J24</f>
        <v>0</v>
      </c>
      <c r="D17" s="273">
        <f>รายการขออนุมัติ!C24</f>
        <v>0</v>
      </c>
      <c r="E17" s="274"/>
      <c r="F17" s="274"/>
      <c r="G17" s="274"/>
      <c r="H17" s="275"/>
      <c r="I17" s="346">
        <f>รายการขออนุมัติ!K24</f>
        <v>0</v>
      </c>
      <c r="J17" s="347"/>
      <c r="K17" s="107">
        <f>รายการขออนุมัติ!L24</f>
        <v>0</v>
      </c>
      <c r="L17" s="374"/>
      <c r="M17" s="375"/>
      <c r="N17" s="376"/>
    </row>
    <row r="18" spans="1:14" s="34" customFormat="1" ht="13.5" customHeight="1">
      <c r="A18" s="60">
        <v>2</v>
      </c>
      <c r="B18" s="26">
        <f>รายการขออนุมัติ!H25</f>
        <v>0</v>
      </c>
      <c r="C18" s="264">
        <f>รายการขออนุมัติ!J25</f>
        <v>0</v>
      </c>
      <c r="D18" s="273">
        <f>รายการขออนุมัติ!C25</f>
        <v>0</v>
      </c>
      <c r="E18" s="274"/>
      <c r="F18" s="274"/>
      <c r="G18" s="274"/>
      <c r="H18" s="275"/>
      <c r="I18" s="346">
        <f>รายการขออนุมัติ!K25</f>
        <v>0</v>
      </c>
      <c r="J18" s="347"/>
      <c r="K18" s="107">
        <f>รายการขออนุมัติ!L25</f>
        <v>0</v>
      </c>
      <c r="L18" s="374"/>
      <c r="M18" s="375"/>
      <c r="N18" s="376"/>
    </row>
    <row r="19" spans="1:14" s="34" customFormat="1" ht="13.5" customHeight="1">
      <c r="A19" s="60">
        <v>3</v>
      </c>
      <c r="B19" s="26">
        <f>รายการขออนุมัติ!H26</f>
        <v>0</v>
      </c>
      <c r="C19" s="264">
        <f>รายการขออนุมัติ!J26</f>
        <v>0</v>
      </c>
      <c r="D19" s="273">
        <f>รายการขออนุมัติ!C26</f>
        <v>0</v>
      </c>
      <c r="E19" s="274"/>
      <c r="F19" s="274"/>
      <c r="G19" s="274"/>
      <c r="H19" s="275"/>
      <c r="I19" s="346">
        <f>รายการขออนุมัติ!K26</f>
        <v>0</v>
      </c>
      <c r="J19" s="347"/>
      <c r="K19" s="107">
        <f>รายการขออนุมัติ!L26</f>
        <v>0</v>
      </c>
      <c r="L19" s="374"/>
      <c r="M19" s="375"/>
      <c r="N19" s="376"/>
    </row>
    <row r="20" spans="1:14" s="34" customFormat="1" ht="13.5" customHeight="1">
      <c r="A20" s="60">
        <v>4</v>
      </c>
      <c r="B20" s="26">
        <f>รายการขออนุมัติ!H27</f>
        <v>0</v>
      </c>
      <c r="C20" s="264">
        <f>รายการขออนุมัติ!J27</f>
        <v>0</v>
      </c>
      <c r="D20" s="273">
        <f>รายการขออนุมัติ!C27</f>
        <v>0</v>
      </c>
      <c r="E20" s="274"/>
      <c r="F20" s="274"/>
      <c r="G20" s="274"/>
      <c r="H20" s="275"/>
      <c r="I20" s="346">
        <f>รายการขออนุมัติ!K27</f>
        <v>0</v>
      </c>
      <c r="J20" s="347"/>
      <c r="K20" s="107">
        <f>รายการขออนุมัติ!L27</f>
        <v>0</v>
      </c>
      <c r="L20" s="374"/>
      <c r="M20" s="375"/>
      <c r="N20" s="376"/>
    </row>
    <row r="21" spans="1:14" s="34" customFormat="1" ht="13.5" customHeight="1">
      <c r="A21" s="60">
        <v>5</v>
      </c>
      <c r="B21" s="26">
        <f>รายการขออนุมัติ!H28</f>
        <v>0</v>
      </c>
      <c r="C21" s="264">
        <f>รายการขออนุมัติ!J28</f>
        <v>0</v>
      </c>
      <c r="D21" s="273">
        <f>รายการขออนุมัติ!C28</f>
        <v>0</v>
      </c>
      <c r="E21" s="274"/>
      <c r="F21" s="274"/>
      <c r="G21" s="274"/>
      <c r="H21" s="275"/>
      <c r="I21" s="346">
        <f>รายการขออนุมัติ!K28</f>
        <v>0</v>
      </c>
      <c r="J21" s="347"/>
      <c r="K21" s="107">
        <f>รายการขออนุมัติ!L28</f>
        <v>0</v>
      </c>
      <c r="L21" s="374"/>
      <c r="M21" s="375"/>
      <c r="N21" s="376"/>
    </row>
    <row r="22" spans="1:14" s="34" customFormat="1" ht="13.5" customHeight="1">
      <c r="A22" s="60">
        <v>6</v>
      </c>
      <c r="B22" s="26">
        <f>รายการขออนุมัติ!H29</f>
        <v>0</v>
      </c>
      <c r="C22" s="264">
        <f>รายการขออนุมัติ!J29</f>
        <v>0</v>
      </c>
      <c r="D22" s="273">
        <f>รายการขออนุมัติ!C29</f>
        <v>0</v>
      </c>
      <c r="E22" s="274"/>
      <c r="F22" s="274"/>
      <c r="G22" s="274"/>
      <c r="H22" s="275"/>
      <c r="I22" s="346">
        <f>รายการขออนุมัติ!K29</f>
        <v>0</v>
      </c>
      <c r="J22" s="347"/>
      <c r="K22" s="107">
        <f>รายการขออนุมัติ!L29</f>
        <v>0</v>
      </c>
      <c r="L22" s="374"/>
      <c r="M22" s="375"/>
      <c r="N22" s="376"/>
    </row>
    <row r="23" spans="1:14" s="34" customFormat="1" ht="13.5" customHeight="1">
      <c r="A23" s="60">
        <v>7</v>
      </c>
      <c r="B23" s="26">
        <f>รายการขออนุมัติ!H30</f>
        <v>0</v>
      </c>
      <c r="C23" s="264">
        <f>รายการขออนุมัติ!J30</f>
        <v>0</v>
      </c>
      <c r="D23" s="273">
        <f>รายการขออนุมัติ!C30</f>
        <v>0</v>
      </c>
      <c r="E23" s="274"/>
      <c r="F23" s="274"/>
      <c r="G23" s="274"/>
      <c r="H23" s="275"/>
      <c r="I23" s="346">
        <f>รายการขออนุมัติ!K30</f>
        <v>0</v>
      </c>
      <c r="J23" s="347"/>
      <c r="K23" s="107">
        <f>รายการขออนุมัติ!L30</f>
        <v>0</v>
      </c>
      <c r="L23" s="374"/>
      <c r="M23" s="375"/>
      <c r="N23" s="376"/>
    </row>
    <row r="24" spans="1:14" s="34" customFormat="1" ht="13.5" customHeight="1">
      <c r="A24" s="60">
        <v>8</v>
      </c>
      <c r="B24" s="26">
        <f>รายการขออนุมัติ!H31</f>
        <v>0</v>
      </c>
      <c r="C24" s="264">
        <f>รายการขออนุมัติ!J31</f>
        <v>0</v>
      </c>
      <c r="D24" s="273">
        <f>รายการขออนุมัติ!C31</f>
        <v>0</v>
      </c>
      <c r="E24" s="274"/>
      <c r="F24" s="274"/>
      <c r="G24" s="274"/>
      <c r="H24" s="275"/>
      <c r="I24" s="346">
        <f>รายการขออนุมัติ!K31</f>
        <v>0</v>
      </c>
      <c r="J24" s="347"/>
      <c r="K24" s="107">
        <f>รายการขออนุมัติ!L31</f>
        <v>0</v>
      </c>
      <c r="L24" s="374"/>
      <c r="M24" s="375"/>
      <c r="N24" s="376"/>
    </row>
    <row r="25" spans="1:14" s="34" customFormat="1" ht="13.5" customHeight="1">
      <c r="A25" s="60">
        <v>9</v>
      </c>
      <c r="B25" s="26">
        <f>รายการขออนุมัติ!H32</f>
        <v>0</v>
      </c>
      <c r="C25" s="264">
        <f>รายการขออนุมัติ!J32</f>
        <v>0</v>
      </c>
      <c r="D25" s="273">
        <f>รายการขออนุมัติ!C32</f>
        <v>0</v>
      </c>
      <c r="E25" s="274"/>
      <c r="F25" s="274"/>
      <c r="G25" s="274"/>
      <c r="H25" s="275"/>
      <c r="I25" s="346">
        <f>รายการขออนุมัติ!K32</f>
        <v>0</v>
      </c>
      <c r="J25" s="347"/>
      <c r="K25" s="107">
        <f>รายการขออนุมัติ!L32</f>
        <v>0</v>
      </c>
      <c r="L25" s="374"/>
      <c r="M25" s="375"/>
      <c r="N25" s="376"/>
    </row>
    <row r="26" spans="1:14" s="34" customFormat="1" ht="13.5" customHeight="1">
      <c r="A26" s="60">
        <v>10</v>
      </c>
      <c r="B26" s="26">
        <f>รายการขออนุมัติ!H33</f>
        <v>0</v>
      </c>
      <c r="C26" s="264">
        <f>รายการขออนุมัติ!J33</f>
        <v>0</v>
      </c>
      <c r="D26" s="273">
        <f>รายการขออนุมัติ!C33</f>
        <v>0</v>
      </c>
      <c r="E26" s="274"/>
      <c r="F26" s="274"/>
      <c r="G26" s="274"/>
      <c r="H26" s="275"/>
      <c r="I26" s="346">
        <f>รายการขออนุมัติ!K33</f>
        <v>0</v>
      </c>
      <c r="J26" s="347"/>
      <c r="K26" s="107">
        <f>รายการขออนุมัติ!L33</f>
        <v>0</v>
      </c>
      <c r="L26" s="374"/>
      <c r="M26" s="375"/>
      <c r="N26" s="376"/>
    </row>
    <row r="27" spans="1:14" s="34" customFormat="1" ht="13.5" customHeight="1">
      <c r="A27" s="60">
        <v>11</v>
      </c>
      <c r="B27" s="26">
        <f>รายการขออนุมัติ!H34</f>
        <v>0</v>
      </c>
      <c r="C27" s="264">
        <f>รายการขออนุมัติ!J34</f>
        <v>0</v>
      </c>
      <c r="D27" s="273">
        <f>รายการขออนุมัติ!C34</f>
        <v>0</v>
      </c>
      <c r="E27" s="274"/>
      <c r="F27" s="274"/>
      <c r="G27" s="274"/>
      <c r="H27" s="275"/>
      <c r="I27" s="346">
        <f>รายการขออนุมัติ!K34</f>
        <v>0</v>
      </c>
      <c r="J27" s="347"/>
      <c r="K27" s="107">
        <f>รายการขออนุมัติ!L34</f>
        <v>0</v>
      </c>
      <c r="L27" s="374"/>
      <c r="M27" s="375"/>
      <c r="N27" s="376"/>
    </row>
    <row r="28" spans="1:14" s="34" customFormat="1" ht="13.5" customHeight="1">
      <c r="A28" s="60">
        <v>12</v>
      </c>
      <c r="B28" s="26">
        <f>รายการขออนุมัติ!H35</f>
        <v>0</v>
      </c>
      <c r="C28" s="264">
        <f>รายการขออนุมัติ!J35</f>
        <v>0</v>
      </c>
      <c r="D28" s="273">
        <f>รายการขออนุมัติ!C35</f>
        <v>0</v>
      </c>
      <c r="E28" s="274"/>
      <c r="F28" s="274"/>
      <c r="G28" s="274"/>
      <c r="H28" s="275"/>
      <c r="I28" s="346">
        <f>รายการขออนุมัติ!K35</f>
        <v>0</v>
      </c>
      <c r="J28" s="347"/>
      <c r="K28" s="107">
        <f>รายการขออนุมัติ!L35</f>
        <v>0</v>
      </c>
      <c r="L28" s="374"/>
      <c r="M28" s="375"/>
      <c r="N28" s="376"/>
    </row>
    <row r="29" spans="1:14" s="34" customFormat="1" ht="13.5" customHeight="1">
      <c r="A29" s="60">
        <v>13</v>
      </c>
      <c r="B29" s="26">
        <f>รายการขออนุมัติ!H36</f>
        <v>0</v>
      </c>
      <c r="C29" s="264">
        <f>รายการขออนุมัติ!J36</f>
        <v>0</v>
      </c>
      <c r="D29" s="273">
        <f>รายการขออนุมัติ!C36</f>
        <v>0</v>
      </c>
      <c r="E29" s="274"/>
      <c r="F29" s="274"/>
      <c r="G29" s="274"/>
      <c r="H29" s="275"/>
      <c r="I29" s="346">
        <f>รายการขออนุมัติ!K36</f>
        <v>0</v>
      </c>
      <c r="J29" s="347"/>
      <c r="K29" s="107">
        <f>รายการขออนุมัติ!L36</f>
        <v>0</v>
      </c>
      <c r="L29" s="374"/>
      <c r="M29" s="375"/>
      <c r="N29" s="376"/>
    </row>
    <row r="30" spans="1:14" s="34" customFormat="1" ht="13.5" customHeight="1">
      <c r="A30" s="60">
        <v>14</v>
      </c>
      <c r="B30" s="26">
        <f>รายการขออนุมัติ!H37</f>
        <v>0</v>
      </c>
      <c r="C30" s="264">
        <f>รายการขออนุมัติ!J37</f>
        <v>0</v>
      </c>
      <c r="D30" s="273">
        <f>รายการขออนุมัติ!C37</f>
        <v>0</v>
      </c>
      <c r="E30" s="274"/>
      <c r="F30" s="274"/>
      <c r="G30" s="274"/>
      <c r="H30" s="275"/>
      <c r="I30" s="346">
        <f>รายการขออนุมัติ!K37</f>
        <v>0</v>
      </c>
      <c r="J30" s="347"/>
      <c r="K30" s="107">
        <f>รายการขออนุมัติ!L37</f>
        <v>0</v>
      </c>
      <c r="L30" s="374"/>
      <c r="M30" s="375"/>
      <c r="N30" s="376"/>
    </row>
    <row r="31" spans="1:14" s="34" customFormat="1" ht="13.5" customHeight="1">
      <c r="A31" s="60">
        <v>15</v>
      </c>
      <c r="B31" s="26">
        <f>รายการขออนุมัติ!H38</f>
        <v>0</v>
      </c>
      <c r="C31" s="264">
        <f>รายการขออนุมัติ!J38</f>
        <v>0</v>
      </c>
      <c r="D31" s="273">
        <f>รายการขออนุมัติ!C38</f>
        <v>0</v>
      </c>
      <c r="E31" s="274"/>
      <c r="F31" s="274"/>
      <c r="G31" s="274"/>
      <c r="H31" s="275"/>
      <c r="I31" s="346">
        <f>รายการขออนุมัติ!K38</f>
        <v>0</v>
      </c>
      <c r="J31" s="347"/>
      <c r="K31" s="107">
        <f>รายการขออนุมัติ!L38</f>
        <v>0</v>
      </c>
      <c r="L31" s="374"/>
      <c r="M31" s="375"/>
      <c r="N31" s="376"/>
    </row>
    <row r="32" spans="1:14" s="34" customFormat="1" ht="13.5" customHeight="1">
      <c r="A32" s="60">
        <v>16</v>
      </c>
      <c r="B32" s="26">
        <f>รายการขออนุมัติ!H39</f>
        <v>0</v>
      </c>
      <c r="C32" s="264">
        <f>รายการขออนุมัติ!J39</f>
        <v>0</v>
      </c>
      <c r="D32" s="273">
        <f>รายการขออนุมัติ!C39</f>
        <v>0</v>
      </c>
      <c r="E32" s="274"/>
      <c r="F32" s="274"/>
      <c r="G32" s="274"/>
      <c r="H32" s="275"/>
      <c r="I32" s="346">
        <f>รายการขออนุมัติ!K39</f>
        <v>0</v>
      </c>
      <c r="J32" s="347"/>
      <c r="K32" s="107">
        <f>รายการขออนุมัติ!L39</f>
        <v>0</v>
      </c>
      <c r="L32" s="374"/>
      <c r="M32" s="375"/>
      <c r="N32" s="376"/>
    </row>
    <row r="33" spans="1:14" s="34" customFormat="1" ht="13.5" customHeight="1">
      <c r="A33" s="60">
        <v>17</v>
      </c>
      <c r="B33" s="26">
        <f>รายการขออนุมัติ!H40</f>
        <v>0</v>
      </c>
      <c r="C33" s="264">
        <f>รายการขออนุมัติ!J40</f>
        <v>0</v>
      </c>
      <c r="D33" s="273">
        <f>รายการขออนุมัติ!C40</f>
        <v>0</v>
      </c>
      <c r="E33" s="274"/>
      <c r="F33" s="274"/>
      <c r="G33" s="274"/>
      <c r="H33" s="275"/>
      <c r="I33" s="346">
        <f>รายการขออนุมัติ!K40</f>
        <v>0</v>
      </c>
      <c r="J33" s="347"/>
      <c r="K33" s="107">
        <f>รายการขออนุมัติ!L40</f>
        <v>0</v>
      </c>
      <c r="L33" s="374"/>
      <c r="M33" s="375"/>
      <c r="N33" s="376"/>
    </row>
    <row r="34" spans="1:14" s="34" customFormat="1" ht="13.5" customHeight="1">
      <c r="A34" s="60">
        <v>18</v>
      </c>
      <c r="B34" s="26">
        <f>รายการขออนุมัติ!H41</f>
        <v>0</v>
      </c>
      <c r="C34" s="264">
        <f>รายการขออนุมัติ!J41</f>
        <v>0</v>
      </c>
      <c r="D34" s="273">
        <f>รายการขออนุมัติ!C41</f>
        <v>0</v>
      </c>
      <c r="E34" s="274"/>
      <c r="F34" s="274"/>
      <c r="G34" s="274"/>
      <c r="H34" s="275"/>
      <c r="I34" s="346">
        <f>รายการขออนุมัติ!K41</f>
        <v>0</v>
      </c>
      <c r="J34" s="347"/>
      <c r="K34" s="107">
        <f>รายการขออนุมัติ!L41</f>
        <v>0</v>
      </c>
      <c r="L34" s="374"/>
      <c r="M34" s="375"/>
      <c r="N34" s="376"/>
    </row>
    <row r="35" spans="1:14" s="34" customFormat="1" ht="13.5" customHeight="1">
      <c r="A35" s="60">
        <v>19</v>
      </c>
      <c r="B35" s="26">
        <f>รายการขออนุมัติ!H83</f>
        <v>0</v>
      </c>
      <c r="C35" s="187">
        <f>รายการขออนุมัติ!J83</f>
        <v>0</v>
      </c>
      <c r="D35" s="273">
        <f>รายการขออนุมัติ!C83</f>
        <v>0</v>
      </c>
      <c r="E35" s="274"/>
      <c r="F35" s="274"/>
      <c r="G35" s="274"/>
      <c r="H35" s="275"/>
      <c r="I35" s="346">
        <f>รายการขออนุมัติ!K83</f>
        <v>0</v>
      </c>
      <c r="J35" s="347"/>
      <c r="K35" s="8">
        <f>รายการขออนุมัติ!L83</f>
        <v>0</v>
      </c>
      <c r="L35" s="374"/>
      <c r="M35" s="375"/>
      <c r="N35" s="376"/>
    </row>
    <row r="36" spans="1:14" s="34" customFormat="1" ht="13.5" customHeight="1">
      <c r="A36" s="60">
        <v>20</v>
      </c>
      <c r="B36" s="26">
        <f>รายการขออนุมัติ!H84</f>
        <v>0</v>
      </c>
      <c r="C36" s="187">
        <f>รายการขออนุมัติ!J84</f>
        <v>0</v>
      </c>
      <c r="D36" s="273">
        <f>รายการขออนุมัติ!C84</f>
        <v>0</v>
      </c>
      <c r="E36" s="274"/>
      <c r="F36" s="274"/>
      <c r="G36" s="274"/>
      <c r="H36" s="275"/>
      <c r="I36" s="346">
        <f>รายการขออนุมัติ!K84</f>
        <v>0</v>
      </c>
      <c r="J36" s="347"/>
      <c r="K36" s="8">
        <f>รายการขออนุมัติ!L84</f>
        <v>0</v>
      </c>
      <c r="L36" s="374"/>
      <c r="M36" s="375"/>
      <c r="N36" s="376"/>
    </row>
    <row r="37" spans="1:14" s="34" customFormat="1" ht="13.5" customHeight="1">
      <c r="A37" s="60">
        <v>21</v>
      </c>
      <c r="B37" s="26">
        <f>รายการขออนุมัติ!H85</f>
        <v>0</v>
      </c>
      <c r="C37" s="187">
        <f>รายการขออนุมัติ!J85</f>
        <v>0</v>
      </c>
      <c r="D37" s="273">
        <f>รายการขออนุมัติ!C85</f>
        <v>0</v>
      </c>
      <c r="E37" s="274"/>
      <c r="F37" s="274"/>
      <c r="G37" s="274"/>
      <c r="H37" s="275"/>
      <c r="I37" s="346">
        <f>รายการขออนุมัติ!K85</f>
        <v>0</v>
      </c>
      <c r="J37" s="347"/>
      <c r="K37" s="8">
        <f>รายการขออนุมัติ!L85</f>
        <v>0</v>
      </c>
      <c r="L37" s="374"/>
      <c r="M37" s="375"/>
      <c r="N37" s="376"/>
    </row>
    <row r="38" spans="1:14" s="34" customFormat="1" ht="13.5" customHeight="1">
      <c r="A38" s="60">
        <v>22</v>
      </c>
      <c r="B38" s="26">
        <f>รายการขออนุมัติ!H86</f>
        <v>0</v>
      </c>
      <c r="C38" s="187">
        <f>รายการขออนุมัติ!J86</f>
        <v>0</v>
      </c>
      <c r="D38" s="273">
        <f>รายการขออนุมัติ!C86</f>
        <v>0</v>
      </c>
      <c r="E38" s="274"/>
      <c r="F38" s="274"/>
      <c r="G38" s="274"/>
      <c r="H38" s="275"/>
      <c r="I38" s="346">
        <f>รายการขออนุมัติ!K86</f>
        <v>0</v>
      </c>
      <c r="J38" s="347"/>
      <c r="K38" s="8">
        <f>รายการขออนุมัติ!L86</f>
        <v>0</v>
      </c>
      <c r="L38" s="374"/>
      <c r="M38" s="375"/>
      <c r="N38" s="376"/>
    </row>
    <row r="39" spans="1:14" s="34" customFormat="1" ht="13.5" customHeight="1">
      <c r="A39" s="60">
        <v>23</v>
      </c>
      <c r="B39" s="26">
        <f>รายการขออนุมัติ!H87</f>
        <v>0</v>
      </c>
      <c r="C39" s="187">
        <f>รายการขออนุมัติ!J87</f>
        <v>0</v>
      </c>
      <c r="D39" s="273">
        <f>รายการขออนุมัติ!C87</f>
        <v>0</v>
      </c>
      <c r="E39" s="274"/>
      <c r="F39" s="274"/>
      <c r="G39" s="274"/>
      <c r="H39" s="275"/>
      <c r="I39" s="346">
        <f>รายการขออนุมัติ!K87</f>
        <v>0</v>
      </c>
      <c r="J39" s="347"/>
      <c r="K39" s="8">
        <f>รายการขออนุมัติ!L87</f>
        <v>0</v>
      </c>
      <c r="L39" s="374"/>
      <c r="M39" s="375"/>
      <c r="N39" s="376"/>
    </row>
    <row r="40" spans="1:14" s="34" customFormat="1" ht="13.5" customHeight="1">
      <c r="A40" s="60">
        <v>24</v>
      </c>
      <c r="B40" s="26">
        <f>รายการขออนุมัติ!H88</f>
        <v>0</v>
      </c>
      <c r="C40" s="187">
        <f>รายการขออนุมัติ!J88</f>
        <v>0</v>
      </c>
      <c r="D40" s="273">
        <f>รายการขออนุมัติ!C88</f>
        <v>0</v>
      </c>
      <c r="E40" s="274"/>
      <c r="F40" s="274"/>
      <c r="G40" s="274"/>
      <c r="H40" s="275"/>
      <c r="I40" s="346">
        <f>รายการขออนุมัติ!K88</f>
        <v>0</v>
      </c>
      <c r="J40" s="347"/>
      <c r="K40" s="8">
        <f>รายการขออนุมัติ!L88</f>
        <v>0</v>
      </c>
      <c r="L40" s="374"/>
      <c r="M40" s="375"/>
      <c r="N40" s="376"/>
    </row>
    <row r="41" spans="1:14" s="34" customFormat="1" ht="13.5" customHeight="1">
      <c r="A41" s="60">
        <v>25</v>
      </c>
      <c r="B41" s="26">
        <f>รายการขออนุมัติ!H89</f>
        <v>0</v>
      </c>
      <c r="C41" s="187">
        <f>รายการขออนุมัติ!J89</f>
        <v>0</v>
      </c>
      <c r="D41" s="273">
        <f>รายการขออนุมัติ!C89</f>
        <v>0</v>
      </c>
      <c r="E41" s="274"/>
      <c r="F41" s="274"/>
      <c r="G41" s="274"/>
      <c r="H41" s="275"/>
      <c r="I41" s="346">
        <f>รายการขออนุมัติ!K89</f>
        <v>0</v>
      </c>
      <c r="J41" s="347"/>
      <c r="K41" s="8">
        <f>รายการขออนุมัติ!L89</f>
        <v>0</v>
      </c>
      <c r="L41" s="374"/>
      <c r="M41" s="375"/>
      <c r="N41" s="376"/>
    </row>
    <row r="42" spans="1:14" s="34" customFormat="1" ht="13.5" customHeight="1">
      <c r="A42" s="60">
        <v>26</v>
      </c>
      <c r="B42" s="26">
        <f>รายการขออนุมัติ!H90</f>
        <v>0</v>
      </c>
      <c r="C42" s="187">
        <f>รายการขออนุมัติ!J90</f>
        <v>0</v>
      </c>
      <c r="D42" s="273">
        <f>รายการขออนุมัติ!C90</f>
        <v>0</v>
      </c>
      <c r="E42" s="274"/>
      <c r="F42" s="274"/>
      <c r="G42" s="274"/>
      <c r="H42" s="275"/>
      <c r="I42" s="346">
        <f>รายการขออนุมัติ!K90</f>
        <v>0</v>
      </c>
      <c r="J42" s="347"/>
      <c r="K42" s="8">
        <f>รายการขออนุมัติ!L90</f>
        <v>0</v>
      </c>
      <c r="L42" s="374"/>
      <c r="M42" s="375"/>
      <c r="N42" s="376"/>
    </row>
    <row r="43" spans="1:14" s="34" customFormat="1" ht="13.5" customHeight="1">
      <c r="A43" s="60">
        <v>27</v>
      </c>
      <c r="B43" s="26">
        <f>รายการขออนุมัติ!H91</f>
        <v>0</v>
      </c>
      <c r="C43" s="187">
        <f>รายการขออนุมัติ!J91</f>
        <v>0</v>
      </c>
      <c r="D43" s="273">
        <f>รายการขออนุมัติ!C91</f>
        <v>0</v>
      </c>
      <c r="E43" s="274"/>
      <c r="F43" s="274"/>
      <c r="G43" s="274"/>
      <c r="H43" s="275"/>
      <c r="I43" s="346">
        <f>รายการขออนุมัติ!K91</f>
        <v>0</v>
      </c>
      <c r="J43" s="347"/>
      <c r="K43" s="8">
        <f>รายการขออนุมัติ!L91</f>
        <v>0</v>
      </c>
      <c r="L43" s="374"/>
      <c r="M43" s="375"/>
      <c r="N43" s="376"/>
    </row>
    <row r="44" spans="1:14" s="34" customFormat="1" ht="13.5" customHeight="1">
      <c r="A44" s="60">
        <v>28</v>
      </c>
      <c r="B44" s="26">
        <f>รายการขออนุมัติ!H92</f>
        <v>0</v>
      </c>
      <c r="C44" s="187">
        <f>รายการขออนุมัติ!J92</f>
        <v>0</v>
      </c>
      <c r="D44" s="273">
        <f>รายการขออนุมัติ!C92</f>
        <v>0</v>
      </c>
      <c r="E44" s="274"/>
      <c r="F44" s="274"/>
      <c r="G44" s="274"/>
      <c r="H44" s="275"/>
      <c r="I44" s="346">
        <f>รายการขออนุมัติ!K92</f>
        <v>0</v>
      </c>
      <c r="J44" s="347"/>
      <c r="K44" s="8">
        <f>รายการขออนุมัติ!L92</f>
        <v>0</v>
      </c>
      <c r="L44" s="374"/>
      <c r="M44" s="375"/>
      <c r="N44" s="376"/>
    </row>
    <row r="45" spans="1:14" s="34" customFormat="1" ht="13.5" customHeight="1"/>
    <row r="46" spans="1:14" s="34" customFormat="1" ht="13.5" customHeight="1"/>
    <row r="47" spans="1:14" s="34" customFormat="1" ht="13.5" customHeight="1"/>
    <row r="48" spans="1:14" ht="19.5" customHeight="1">
      <c r="A48" s="286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ht="17.45" customHeight="1">
      <c r="A49" s="286"/>
      <c r="B49" s="368" t="s">
        <v>43</v>
      </c>
      <c r="C49" s="368"/>
      <c r="D49" s="368"/>
      <c r="E49" s="368"/>
      <c r="F49" s="368"/>
      <c r="G49" s="31"/>
      <c r="H49" s="243"/>
      <c r="I49" s="34"/>
      <c r="J49" s="33"/>
      <c r="K49" s="33"/>
      <c r="L49" s="33"/>
      <c r="M49" s="33"/>
      <c r="N49" s="33"/>
    </row>
    <row r="50" spans="1:14" ht="17.45" customHeight="1">
      <c r="A50" s="286"/>
      <c r="B50" s="290" t="s">
        <v>47</v>
      </c>
      <c r="C50" s="290"/>
      <c r="D50" s="290"/>
      <c r="E50" s="290"/>
      <c r="F50" s="290"/>
      <c r="G50" s="31"/>
      <c r="H50" s="243"/>
      <c r="I50" s="34"/>
      <c r="J50" s="33"/>
      <c r="K50" s="33"/>
      <c r="L50" s="33"/>
      <c r="M50" s="33"/>
      <c r="N50" s="33"/>
    </row>
    <row r="51" spans="1:14" s="34" customFormat="1" ht="8.1" customHeight="1">
      <c r="A51" s="237"/>
      <c r="B51" s="238"/>
      <c r="C51" s="238"/>
      <c r="D51" s="238"/>
      <c r="E51" s="238"/>
      <c r="F51" s="238"/>
      <c r="G51" s="31"/>
      <c r="H51" s="243"/>
      <c r="J51" s="33"/>
      <c r="K51" s="33"/>
      <c r="L51" s="33"/>
      <c r="M51" s="33"/>
      <c r="N51" s="33"/>
    </row>
    <row r="52" spans="1:14" ht="17.45" customHeight="1">
      <c r="A52" s="5"/>
      <c r="B52" s="36" t="s">
        <v>150</v>
      </c>
      <c r="C52" s="204" t="s">
        <v>143</v>
      </c>
      <c r="D52" s="36"/>
      <c r="E52" s="244" t="s">
        <v>146</v>
      </c>
      <c r="F52" s="3" t="s">
        <v>142</v>
      </c>
      <c r="G52" s="3"/>
      <c r="H52" s="3"/>
      <c r="I52" s="111" t="s">
        <v>149</v>
      </c>
      <c r="J52" s="5"/>
      <c r="K52" s="5"/>
      <c r="L52" s="5"/>
      <c r="M52" s="4"/>
      <c r="N52" s="4"/>
    </row>
    <row r="53" spans="1:14" ht="14.1" customHeight="1">
      <c r="A53" s="360" t="s">
        <v>1</v>
      </c>
      <c r="B53" s="360"/>
      <c r="C53" s="196"/>
      <c r="D53" s="6" t="s">
        <v>0</v>
      </c>
      <c r="E53" s="192"/>
      <c r="F53" s="14"/>
      <c r="G53" s="360" t="s">
        <v>3</v>
      </c>
      <c r="H53" s="360"/>
      <c r="I53" s="207"/>
      <c r="J53" s="14"/>
      <c r="K53" s="14" t="s">
        <v>8</v>
      </c>
      <c r="L53" s="198">
        <f>รายการขออนุมัติ!F8</f>
        <v>0</v>
      </c>
      <c r="M53" s="199"/>
      <c r="N53" s="200"/>
    </row>
    <row r="54" spans="1:14" ht="14.1" customHeight="1">
      <c r="A54" s="348" t="s">
        <v>2</v>
      </c>
      <c r="B54" s="348"/>
      <c r="C54" s="197"/>
      <c r="D54" s="14" t="s">
        <v>7</v>
      </c>
      <c r="E54" s="197"/>
      <c r="F54" s="14"/>
      <c r="G54" s="348" t="s">
        <v>16</v>
      </c>
      <c r="H54" s="348"/>
      <c r="I54" s="208"/>
      <c r="J54" s="24"/>
      <c r="K54" s="20" t="s">
        <v>48</v>
      </c>
      <c r="L54" s="198"/>
      <c r="M54" s="201"/>
      <c r="N54" s="202"/>
    </row>
    <row r="55" spans="1:14" ht="14.1" customHeight="1">
      <c r="A55" s="348" t="s">
        <v>4</v>
      </c>
      <c r="B55" s="348"/>
      <c r="C55" s="197"/>
      <c r="D55" s="14" t="s">
        <v>9</v>
      </c>
      <c r="E55" s="197"/>
      <c r="F55" s="14"/>
      <c r="G55" s="348" t="s">
        <v>5</v>
      </c>
      <c r="H55" s="348"/>
      <c r="I55" s="209"/>
      <c r="J55" s="14"/>
      <c r="K55" s="14" t="s">
        <v>76</v>
      </c>
      <c r="L55" s="203">
        <f>รายการขออนุมัติ!F10</f>
        <v>0</v>
      </c>
      <c r="M55" s="201"/>
      <c r="N55" s="202"/>
    </row>
    <row r="56" spans="1:14" ht="14.1" customHeight="1">
      <c r="A56" s="298" t="s">
        <v>6</v>
      </c>
      <c r="B56" s="298"/>
      <c r="C56" s="195"/>
      <c r="D56" s="14" t="s">
        <v>11</v>
      </c>
      <c r="E56" s="197"/>
      <c r="F56" s="14"/>
      <c r="G56" s="14" t="s">
        <v>28</v>
      </c>
      <c r="H56" s="14"/>
      <c r="I56" s="7"/>
      <c r="J56" s="7"/>
      <c r="K56" s="101"/>
      <c r="L56" s="204"/>
      <c r="M56" s="205"/>
      <c r="N56" s="206"/>
    </row>
    <row r="57" spans="1:14" s="34" customFormat="1" ht="8.1" customHeight="1">
      <c r="A57" s="77"/>
      <c r="B57" s="77"/>
      <c r="C57" s="77"/>
      <c r="D57" s="36"/>
      <c r="E57" s="126"/>
      <c r="F57" s="36"/>
      <c r="G57" s="36"/>
      <c r="H57" s="36"/>
      <c r="I57" s="127"/>
      <c r="J57" s="127"/>
      <c r="K57" s="128"/>
      <c r="L57" s="36"/>
      <c r="M57" s="129"/>
      <c r="N57" s="130"/>
    </row>
    <row r="58" spans="1:14" s="34" customFormat="1" ht="9.9499999999999993" customHeight="1">
      <c r="A58" s="83"/>
      <c r="B58" s="83"/>
      <c r="C58" s="79"/>
      <c r="D58" s="33"/>
      <c r="E58" s="57"/>
      <c r="F58" s="33"/>
      <c r="G58" s="33"/>
      <c r="H58" s="33"/>
      <c r="I58" s="7"/>
      <c r="J58" s="7"/>
      <c r="K58" s="101"/>
      <c r="L58" s="40"/>
      <c r="M58" s="21"/>
      <c r="N58" s="22"/>
    </row>
    <row r="59" spans="1:14" s="34" customFormat="1" ht="13.5" customHeight="1">
      <c r="A59" s="380" t="s">
        <v>152</v>
      </c>
      <c r="B59" s="380"/>
      <c r="C59" s="380"/>
      <c r="D59" s="380"/>
      <c r="E59" s="380"/>
      <c r="F59" s="380"/>
      <c r="G59" s="380"/>
      <c r="H59" s="380"/>
      <c r="I59" s="380"/>
      <c r="J59" s="380"/>
      <c r="K59" s="380"/>
      <c r="L59" s="380"/>
      <c r="M59" s="380"/>
      <c r="N59" s="380"/>
    </row>
    <row r="60" spans="1:14" s="34" customFormat="1" ht="13.5" customHeight="1">
      <c r="A60" s="380" t="s">
        <v>151</v>
      </c>
      <c r="B60" s="380"/>
      <c r="C60" s="380"/>
      <c r="D60" s="380"/>
      <c r="E60" s="380"/>
      <c r="F60" s="380"/>
      <c r="G60" s="380"/>
      <c r="H60" s="380"/>
      <c r="I60" s="380"/>
      <c r="J60" s="380"/>
      <c r="K60" s="380"/>
      <c r="L60" s="380"/>
      <c r="M60" s="380"/>
      <c r="N60" s="380"/>
    </row>
    <row r="61" spans="1:14" s="34" customFormat="1" ht="13.5" customHeight="1">
      <c r="A61" s="110" t="s">
        <v>100</v>
      </c>
      <c r="B61" s="110" t="s">
        <v>144</v>
      </c>
      <c r="C61" s="381"/>
      <c r="D61" s="381"/>
      <c r="E61" s="381"/>
      <c r="F61" s="381"/>
      <c r="G61" s="381"/>
      <c r="H61" s="381"/>
      <c r="I61" s="381"/>
      <c r="J61" s="381"/>
      <c r="K61" s="381"/>
      <c r="L61" s="110"/>
      <c r="M61" s="110"/>
      <c r="N61" s="110"/>
    </row>
    <row r="62" spans="1:14" s="34" customFormat="1" ht="8.1" customHeight="1">
      <c r="A62" s="110"/>
      <c r="B62" s="110"/>
      <c r="C62" s="135"/>
      <c r="D62" s="135"/>
      <c r="E62" s="135"/>
      <c r="F62" s="135"/>
      <c r="G62" s="135"/>
      <c r="H62" s="135"/>
      <c r="I62" s="135"/>
      <c r="J62" s="136"/>
      <c r="K62" s="136"/>
      <c r="L62" s="110"/>
      <c r="M62" s="110"/>
      <c r="N62" s="110"/>
    </row>
    <row r="63" spans="1:14" ht="13.5" customHeight="1">
      <c r="A63" s="19" t="s">
        <v>29</v>
      </c>
      <c r="B63" s="18" t="s">
        <v>30</v>
      </c>
      <c r="C63" s="19" t="s">
        <v>32</v>
      </c>
      <c r="D63" s="323" t="s">
        <v>49</v>
      </c>
      <c r="E63" s="323"/>
      <c r="F63" s="323"/>
      <c r="G63" s="323"/>
      <c r="H63" s="311"/>
      <c r="I63" s="365" t="s">
        <v>51</v>
      </c>
      <c r="J63" s="366"/>
      <c r="K63" s="17" t="s">
        <v>50</v>
      </c>
      <c r="L63" s="310" t="s">
        <v>113</v>
      </c>
      <c r="M63" s="323"/>
      <c r="N63" s="311"/>
    </row>
    <row r="64" spans="1:14" s="34" customFormat="1" ht="13.5" customHeight="1">
      <c r="A64" s="183">
        <v>29</v>
      </c>
      <c r="B64" s="266">
        <f>รายการขออนุมัติ!H93</f>
        <v>0</v>
      </c>
      <c r="C64" s="183">
        <f>รายการขออนุมัติ!J92</f>
        <v>0</v>
      </c>
      <c r="D64" s="273">
        <f>รายการขออนุมัติ!C93</f>
        <v>0</v>
      </c>
      <c r="E64" s="274"/>
      <c r="F64" s="274"/>
      <c r="G64" s="274"/>
      <c r="H64" s="275"/>
      <c r="I64" s="346">
        <f>รายการขออนุมัติ!K93</f>
        <v>0</v>
      </c>
      <c r="J64" s="347"/>
      <c r="K64" s="267">
        <f>รายการขออนุมัติ!L93</f>
        <v>0</v>
      </c>
      <c r="L64" s="212"/>
      <c r="M64" s="213"/>
      <c r="N64" s="214"/>
    </row>
    <row r="65" spans="1:14" s="34" customFormat="1" ht="13.5" customHeight="1">
      <c r="A65" s="183">
        <v>30</v>
      </c>
      <c r="B65" s="266">
        <f>รายการขออนุมัติ!H94</f>
        <v>0</v>
      </c>
      <c r="C65" s="183">
        <f>รายการขออนุมัติ!J93</f>
        <v>0</v>
      </c>
      <c r="D65" s="273">
        <f>รายการขออนุมัติ!C94</f>
        <v>0</v>
      </c>
      <c r="E65" s="274"/>
      <c r="F65" s="274"/>
      <c r="G65" s="274"/>
      <c r="H65" s="275"/>
      <c r="I65" s="346">
        <f>รายการขออนุมัติ!K94</f>
        <v>0</v>
      </c>
      <c r="J65" s="347"/>
      <c r="K65" s="267">
        <f>รายการขออนุมัติ!L94</f>
        <v>0</v>
      </c>
      <c r="L65" s="212"/>
      <c r="M65" s="213"/>
      <c r="N65" s="214"/>
    </row>
    <row r="66" spans="1:14" s="34" customFormat="1" ht="13.5" customHeight="1">
      <c r="A66" s="183">
        <v>31</v>
      </c>
      <c r="B66" s="266">
        <f>รายการขออนุมัติ!H95</f>
        <v>0</v>
      </c>
      <c r="C66" s="183">
        <f>รายการขออนุมัติ!J94</f>
        <v>0</v>
      </c>
      <c r="D66" s="273">
        <f>รายการขออนุมัติ!C95</f>
        <v>0</v>
      </c>
      <c r="E66" s="274"/>
      <c r="F66" s="274"/>
      <c r="G66" s="274"/>
      <c r="H66" s="275"/>
      <c r="I66" s="346">
        <f>รายการขออนุมัติ!K95</f>
        <v>0</v>
      </c>
      <c r="J66" s="347"/>
      <c r="K66" s="267">
        <f>รายการขออนุมัติ!L95</f>
        <v>0</v>
      </c>
      <c r="L66" s="212"/>
      <c r="M66" s="213"/>
      <c r="N66" s="214"/>
    </row>
    <row r="67" spans="1:14" s="34" customFormat="1" ht="13.5" customHeight="1">
      <c r="A67" s="183">
        <v>32</v>
      </c>
      <c r="B67" s="266">
        <f>รายการขออนุมัติ!H96</f>
        <v>0</v>
      </c>
      <c r="C67" s="183">
        <f>รายการขออนุมัติ!J95</f>
        <v>0</v>
      </c>
      <c r="D67" s="273">
        <f>รายการขออนุมัติ!C96</f>
        <v>0</v>
      </c>
      <c r="E67" s="274"/>
      <c r="F67" s="274"/>
      <c r="G67" s="274"/>
      <c r="H67" s="275"/>
      <c r="I67" s="346">
        <f>รายการขออนุมัติ!K96</f>
        <v>0</v>
      </c>
      <c r="J67" s="347"/>
      <c r="K67" s="267">
        <f>รายการขออนุมัติ!L96</f>
        <v>0</v>
      </c>
      <c r="L67" s="212"/>
      <c r="M67" s="213"/>
      <c r="N67" s="214"/>
    </row>
    <row r="68" spans="1:14" s="34" customFormat="1" ht="13.5" customHeight="1">
      <c r="A68" s="183">
        <v>33</v>
      </c>
      <c r="B68" s="266">
        <f>รายการขออนุมัติ!H97</f>
        <v>0</v>
      </c>
      <c r="C68" s="183">
        <f>รายการขออนุมัติ!J96</f>
        <v>0</v>
      </c>
      <c r="D68" s="273">
        <f>รายการขออนุมัติ!C97</f>
        <v>0</v>
      </c>
      <c r="E68" s="274"/>
      <c r="F68" s="274"/>
      <c r="G68" s="274"/>
      <c r="H68" s="275"/>
      <c r="I68" s="346">
        <f>รายการขออนุมัติ!K97</f>
        <v>0</v>
      </c>
      <c r="J68" s="347"/>
      <c r="K68" s="267">
        <f>รายการขออนุมัติ!L97</f>
        <v>0</v>
      </c>
      <c r="L68" s="212"/>
      <c r="M68" s="213"/>
      <c r="N68" s="214"/>
    </row>
    <row r="69" spans="1:14" s="34" customFormat="1" ht="13.5" customHeight="1">
      <c r="A69" s="183">
        <v>34</v>
      </c>
      <c r="B69" s="266">
        <f>รายการขออนุมัติ!H98</f>
        <v>0</v>
      </c>
      <c r="C69" s="183">
        <f>รายการขออนุมัติ!J97</f>
        <v>0</v>
      </c>
      <c r="D69" s="273">
        <f>รายการขออนุมัติ!C98</f>
        <v>0</v>
      </c>
      <c r="E69" s="274"/>
      <c r="F69" s="274"/>
      <c r="G69" s="274"/>
      <c r="H69" s="275"/>
      <c r="I69" s="346">
        <f>รายการขออนุมัติ!K98</f>
        <v>0</v>
      </c>
      <c r="J69" s="347"/>
      <c r="K69" s="267">
        <f>รายการขออนุมัติ!L98</f>
        <v>0</v>
      </c>
      <c r="L69" s="212"/>
      <c r="M69" s="213"/>
      <c r="N69" s="214"/>
    </row>
    <row r="70" spans="1:14" s="34" customFormat="1" ht="13.5" customHeight="1">
      <c r="A70" s="183">
        <v>35</v>
      </c>
      <c r="B70" s="266">
        <f>รายการขออนุมัติ!H140</f>
        <v>0</v>
      </c>
      <c r="C70" s="183">
        <f>รายการขออนุมัติ!J140</f>
        <v>0</v>
      </c>
      <c r="D70" s="273">
        <f>รายการขออนุมัติ!C140</f>
        <v>0</v>
      </c>
      <c r="E70" s="274"/>
      <c r="F70" s="274"/>
      <c r="G70" s="274"/>
      <c r="H70" s="275"/>
      <c r="I70" s="346">
        <f>รายการขออนุมัติ!K140</f>
        <v>0</v>
      </c>
      <c r="J70" s="347"/>
      <c r="K70" s="267">
        <f>รายการขออนุมัติ!L140</f>
        <v>0</v>
      </c>
      <c r="L70" s="212"/>
      <c r="M70" s="213"/>
      <c r="N70" s="214"/>
    </row>
    <row r="71" spans="1:14" s="34" customFormat="1" ht="13.5" customHeight="1">
      <c r="A71" s="183">
        <v>36</v>
      </c>
      <c r="B71" s="266">
        <f>รายการขออนุมัติ!H141</f>
        <v>0</v>
      </c>
      <c r="C71" s="183">
        <f>รายการขออนุมัติ!J141</f>
        <v>0</v>
      </c>
      <c r="D71" s="273">
        <f>รายการขออนุมัติ!C141</f>
        <v>0</v>
      </c>
      <c r="E71" s="274"/>
      <c r="F71" s="274"/>
      <c r="G71" s="274"/>
      <c r="H71" s="275"/>
      <c r="I71" s="346">
        <f>รายการขออนุมัติ!K141</f>
        <v>0</v>
      </c>
      <c r="J71" s="347"/>
      <c r="K71" s="267">
        <f>รายการขออนุมัติ!L141</f>
        <v>0</v>
      </c>
      <c r="L71" s="212"/>
      <c r="M71" s="213"/>
      <c r="N71" s="214"/>
    </row>
    <row r="72" spans="1:14" s="34" customFormat="1" ht="13.5" customHeight="1">
      <c r="A72" s="183">
        <v>37</v>
      </c>
      <c r="B72" s="266">
        <f>รายการขออนุมัติ!H142</f>
        <v>0</v>
      </c>
      <c r="C72" s="183">
        <f>รายการขออนุมัติ!J142</f>
        <v>0</v>
      </c>
      <c r="D72" s="273">
        <f>รายการขออนุมัติ!C142</f>
        <v>0</v>
      </c>
      <c r="E72" s="274"/>
      <c r="F72" s="274"/>
      <c r="G72" s="274"/>
      <c r="H72" s="275"/>
      <c r="I72" s="346">
        <f>รายการขออนุมัติ!K142</f>
        <v>0</v>
      </c>
      <c r="J72" s="347"/>
      <c r="K72" s="267">
        <f>รายการขออนุมัติ!L142</f>
        <v>0</v>
      </c>
      <c r="L72" s="212"/>
      <c r="M72" s="213"/>
      <c r="N72" s="214"/>
    </row>
    <row r="73" spans="1:14" s="34" customFormat="1" ht="13.5" customHeight="1">
      <c r="A73" s="183">
        <v>38</v>
      </c>
      <c r="B73" s="266">
        <f>รายการขออนุมัติ!H143</f>
        <v>0</v>
      </c>
      <c r="C73" s="183">
        <f>รายการขออนุมัติ!J143</f>
        <v>0</v>
      </c>
      <c r="D73" s="273">
        <f>รายการขออนุมัติ!C143</f>
        <v>0</v>
      </c>
      <c r="E73" s="274"/>
      <c r="F73" s="274"/>
      <c r="G73" s="274"/>
      <c r="H73" s="275"/>
      <c r="I73" s="346">
        <f>รายการขออนุมัติ!K143</f>
        <v>0</v>
      </c>
      <c r="J73" s="347"/>
      <c r="K73" s="267">
        <f>รายการขออนุมัติ!L143</f>
        <v>0</v>
      </c>
      <c r="L73" s="212"/>
      <c r="M73" s="213"/>
      <c r="N73" s="214"/>
    </row>
    <row r="74" spans="1:14" ht="13.5" customHeight="1">
      <c r="A74" s="60">
        <v>39</v>
      </c>
      <c r="B74" s="266">
        <f>รายการขออนุมัติ!H144</f>
        <v>0</v>
      </c>
      <c r="C74" s="183">
        <f>รายการขออนุมัติ!J144</f>
        <v>0</v>
      </c>
      <c r="D74" s="273">
        <f>รายการขออนุมัติ!C144</f>
        <v>0</v>
      </c>
      <c r="E74" s="274"/>
      <c r="F74" s="274"/>
      <c r="G74" s="274"/>
      <c r="H74" s="275"/>
      <c r="I74" s="346">
        <f>รายการขออนุมัติ!K144</f>
        <v>0</v>
      </c>
      <c r="J74" s="347"/>
      <c r="K74" s="267">
        <f>รายการขออนุมัติ!L144</f>
        <v>0</v>
      </c>
      <c r="L74" s="374"/>
      <c r="M74" s="375"/>
      <c r="N74" s="376"/>
    </row>
    <row r="75" spans="1:14" ht="13.5" customHeight="1">
      <c r="A75" s="60">
        <v>40</v>
      </c>
      <c r="B75" s="266">
        <f>รายการขออนุมัติ!H145</f>
        <v>0</v>
      </c>
      <c r="C75" s="183">
        <f>รายการขออนุมัติ!J145</f>
        <v>0</v>
      </c>
      <c r="D75" s="273">
        <f>รายการขออนุมัติ!C145</f>
        <v>0</v>
      </c>
      <c r="E75" s="274"/>
      <c r="F75" s="274"/>
      <c r="G75" s="274"/>
      <c r="H75" s="275"/>
      <c r="I75" s="346">
        <f>รายการขออนุมัติ!K145</f>
        <v>0</v>
      </c>
      <c r="J75" s="347"/>
      <c r="K75" s="267">
        <f>รายการขออนุมัติ!L145</f>
        <v>0</v>
      </c>
      <c r="L75" s="374"/>
      <c r="M75" s="375"/>
      <c r="N75" s="376"/>
    </row>
    <row r="76" spans="1:14" ht="13.5" customHeight="1">
      <c r="A76" s="189">
        <v>41</v>
      </c>
      <c r="B76" s="266">
        <f>รายการขออนุมัติ!H146</f>
        <v>0</v>
      </c>
      <c r="C76" s="183">
        <f>รายการขออนุมัติ!J146</f>
        <v>0</v>
      </c>
      <c r="D76" s="273">
        <f>รายการขออนุมัติ!C146</f>
        <v>0</v>
      </c>
      <c r="E76" s="274"/>
      <c r="F76" s="274"/>
      <c r="G76" s="274"/>
      <c r="H76" s="275"/>
      <c r="I76" s="346">
        <f>รายการขออนุมัติ!K146</f>
        <v>0</v>
      </c>
      <c r="J76" s="347"/>
      <c r="K76" s="267">
        <f>รายการขออนุมัติ!L146</f>
        <v>0</v>
      </c>
      <c r="L76" s="374"/>
      <c r="M76" s="375"/>
      <c r="N76" s="376"/>
    </row>
    <row r="77" spans="1:14" ht="13.5" customHeight="1">
      <c r="A77" s="60">
        <v>42</v>
      </c>
      <c r="B77" s="266">
        <f>รายการขออนุมัติ!H147</f>
        <v>0</v>
      </c>
      <c r="C77" s="183">
        <f>รายการขออนุมัติ!J147</f>
        <v>0</v>
      </c>
      <c r="D77" s="273">
        <f>รายการขออนุมัติ!C147</f>
        <v>0</v>
      </c>
      <c r="E77" s="274"/>
      <c r="F77" s="274"/>
      <c r="G77" s="274"/>
      <c r="H77" s="275"/>
      <c r="I77" s="346">
        <f>รายการขออนุมัติ!K147</f>
        <v>0</v>
      </c>
      <c r="J77" s="347"/>
      <c r="K77" s="267">
        <f>รายการขออนุมัติ!L147</f>
        <v>0</v>
      </c>
      <c r="L77" s="374"/>
      <c r="M77" s="375"/>
      <c r="N77" s="376"/>
    </row>
    <row r="78" spans="1:14" ht="13.5" customHeight="1">
      <c r="A78" s="60">
        <v>43</v>
      </c>
      <c r="B78" s="266">
        <f>รายการขออนุมัติ!H148</f>
        <v>0</v>
      </c>
      <c r="C78" s="60">
        <f>รายการขออนุมัติ!J148</f>
        <v>0</v>
      </c>
      <c r="D78" s="273">
        <f>รายการขออนุมัติ!C148</f>
        <v>0</v>
      </c>
      <c r="E78" s="274"/>
      <c r="F78" s="274"/>
      <c r="G78" s="274"/>
      <c r="H78" s="275"/>
      <c r="I78" s="346">
        <f>รายการขออนุมัติ!K148</f>
        <v>0</v>
      </c>
      <c r="J78" s="347"/>
      <c r="K78" s="267">
        <f>รายการขออนุมัติ!L148</f>
        <v>0</v>
      </c>
      <c r="L78" s="374"/>
      <c r="M78" s="375"/>
      <c r="N78" s="376"/>
    </row>
    <row r="79" spans="1:14" ht="12" customHeight="1">
      <c r="A79" s="14"/>
      <c r="B79" s="27" t="s">
        <v>46</v>
      </c>
      <c r="C79" s="14"/>
      <c r="D79" s="14"/>
      <c r="E79" s="14"/>
      <c r="F79" s="14"/>
      <c r="G79" s="14"/>
      <c r="H79" s="14"/>
      <c r="I79" s="11" t="s">
        <v>35</v>
      </c>
      <c r="J79" s="11" t="s">
        <v>38</v>
      </c>
      <c r="K79" s="178">
        <f>รายการขออนุมัติ!L149</f>
        <v>0</v>
      </c>
      <c r="L79" s="11" t="s">
        <v>15</v>
      </c>
      <c r="M79" s="14"/>
      <c r="N79" s="14"/>
    </row>
    <row r="80" spans="1:14" s="34" customFormat="1" ht="12" customHeight="1">
      <c r="A80" s="33"/>
      <c r="B80" s="123"/>
      <c r="C80" s="33"/>
      <c r="D80" s="33"/>
      <c r="E80" s="33"/>
      <c r="F80" s="33"/>
      <c r="G80" s="33"/>
      <c r="H80" s="33"/>
      <c r="I80" s="57" t="s">
        <v>93</v>
      </c>
      <c r="J80" s="57" t="s">
        <v>38</v>
      </c>
      <c r="K80" s="178">
        <v>0</v>
      </c>
      <c r="L80" s="57" t="s">
        <v>15</v>
      </c>
      <c r="M80" s="33"/>
      <c r="N80" s="33"/>
    </row>
    <row r="81" spans="1:14" ht="13.5" customHeight="1">
      <c r="A81" s="14"/>
      <c r="B81" s="14"/>
      <c r="C81" s="14"/>
      <c r="D81" s="14"/>
      <c r="E81" s="14"/>
      <c r="F81" s="14"/>
      <c r="G81" s="14"/>
      <c r="H81" s="14"/>
      <c r="I81" s="11" t="s">
        <v>36</v>
      </c>
      <c r="J81" s="11" t="s">
        <v>38</v>
      </c>
      <c r="K81" s="178">
        <f>รายการขออนุมัติ!L150</f>
        <v>0</v>
      </c>
      <c r="L81" s="11" t="s">
        <v>15</v>
      </c>
      <c r="M81" s="14"/>
      <c r="N81" s="14"/>
    </row>
    <row r="82" spans="1:14" ht="13.5" customHeight="1">
      <c r="A82" s="14"/>
      <c r="B82" s="14"/>
      <c r="C82" s="14"/>
      <c r="D82" s="14" t="s">
        <v>44</v>
      </c>
      <c r="E82" s="340" t="str">
        <f>BAHTTEXT(K82)</f>
        <v>ศูนย์บาทถ้วน</v>
      </c>
      <c r="F82" s="340"/>
      <c r="G82" s="340"/>
      <c r="H82" s="14"/>
      <c r="I82" s="11" t="s">
        <v>37</v>
      </c>
      <c r="J82" s="11" t="s">
        <v>38</v>
      </c>
      <c r="K82" s="179">
        <f>รายการขออนุมัติ!L151</f>
        <v>0</v>
      </c>
      <c r="L82" s="11" t="s">
        <v>15</v>
      </c>
      <c r="M82" s="14"/>
      <c r="N82" s="14"/>
    </row>
    <row r="83" spans="1:14" ht="13.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 s="34" customFormat="1" ht="13.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</row>
    <row r="85" spans="1:14" ht="13.5" customHeight="1">
      <c r="A85" s="348" t="s">
        <v>153</v>
      </c>
      <c r="B85" s="348"/>
      <c r="C85" s="348"/>
      <c r="D85" s="348"/>
      <c r="E85" s="348"/>
      <c r="F85" s="348"/>
      <c r="G85" s="14"/>
      <c r="H85" s="14"/>
      <c r="I85" s="14"/>
      <c r="J85" s="14"/>
      <c r="K85" s="14"/>
      <c r="L85" s="14"/>
      <c r="M85" s="14"/>
      <c r="N85" s="14"/>
    </row>
    <row r="86" spans="1:14" ht="9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4" ht="13.5" customHeight="1">
      <c r="A87" s="319" t="s">
        <v>39</v>
      </c>
      <c r="B87" s="344"/>
      <c r="C87" s="344"/>
      <c r="D87" s="320"/>
      <c r="E87" s="13" t="s">
        <v>40</v>
      </c>
      <c r="F87" s="319" t="s">
        <v>52</v>
      </c>
      <c r="G87" s="344"/>
      <c r="H87" s="344"/>
      <c r="I87" s="344"/>
      <c r="J87" s="320"/>
      <c r="K87" s="12"/>
      <c r="L87" s="12"/>
      <c r="M87" s="12"/>
      <c r="N87" s="12"/>
    </row>
    <row r="88" spans="1:14" ht="13.5" customHeight="1">
      <c r="A88" s="382">
        <f>รายการขออนุมัติ!B39</f>
        <v>16</v>
      </c>
      <c r="B88" s="383"/>
      <c r="C88" s="383"/>
      <c r="D88" s="384"/>
      <c r="E88" s="188">
        <f>รายการขออนุมัติ!H39</f>
        <v>0</v>
      </c>
      <c r="F88" s="382"/>
      <c r="G88" s="383"/>
      <c r="H88" s="383"/>
      <c r="I88" s="383"/>
      <c r="J88" s="384"/>
      <c r="K88" s="6"/>
      <c r="L88" s="6"/>
      <c r="M88" s="6"/>
      <c r="N88" s="6"/>
    </row>
    <row r="89" spans="1:14" ht="13.5" customHeight="1">
      <c r="A89" s="335"/>
      <c r="B89" s="336"/>
      <c r="C89" s="336"/>
      <c r="D89" s="337"/>
      <c r="E89" s="60"/>
      <c r="F89" s="329"/>
      <c r="G89" s="330"/>
      <c r="H89" s="330"/>
      <c r="I89" s="330"/>
      <c r="J89" s="331"/>
      <c r="K89" s="16"/>
      <c r="L89" s="16"/>
      <c r="M89" s="16"/>
      <c r="N89" s="16"/>
    </row>
    <row r="90" spans="1:14" ht="13.5" customHeight="1">
      <c r="A90" s="382">
        <f>รายการขออนุมัติ!B44</f>
        <v>0</v>
      </c>
      <c r="B90" s="383"/>
      <c r="C90" s="383"/>
      <c r="D90" s="384"/>
      <c r="E90" s="188">
        <f>รายการขออนุมัติ!H44</f>
        <v>0</v>
      </c>
      <c r="F90" s="329"/>
      <c r="G90" s="330"/>
      <c r="H90" s="330"/>
      <c r="I90" s="330"/>
      <c r="J90" s="331"/>
      <c r="K90" s="16"/>
      <c r="L90" s="16"/>
      <c r="M90" s="16"/>
      <c r="N90" s="16"/>
    </row>
  </sheetData>
  <mergeCells count="165">
    <mergeCell ref="D28:H28"/>
    <mergeCell ref="D29:H29"/>
    <mergeCell ref="D30:H30"/>
    <mergeCell ref="D31:H31"/>
    <mergeCell ref="D32:H32"/>
    <mergeCell ref="D33:H33"/>
    <mergeCell ref="D34:H34"/>
    <mergeCell ref="I28:J28"/>
    <mergeCell ref="I29:J29"/>
    <mergeCell ref="I30:J30"/>
    <mergeCell ref="I31:J31"/>
    <mergeCell ref="I32:J32"/>
    <mergeCell ref="I33:J33"/>
    <mergeCell ref="I34:J34"/>
    <mergeCell ref="A90:D90"/>
    <mergeCell ref="F90:J90"/>
    <mergeCell ref="A89:D89"/>
    <mergeCell ref="F89:J89"/>
    <mergeCell ref="A88:D88"/>
    <mergeCell ref="F87:J87"/>
    <mergeCell ref="A87:D87"/>
    <mergeCell ref="F88:J88"/>
    <mergeCell ref="A85:F85"/>
    <mergeCell ref="E82:G82"/>
    <mergeCell ref="D74:H74"/>
    <mergeCell ref="D75:H75"/>
    <mergeCell ref="D76:H76"/>
    <mergeCell ref="L76:N76"/>
    <mergeCell ref="I77:J77"/>
    <mergeCell ref="C61:K61"/>
    <mergeCell ref="I63:J63"/>
    <mergeCell ref="I74:J74"/>
    <mergeCell ref="I75:J75"/>
    <mergeCell ref="I76:J76"/>
    <mergeCell ref="D63:H63"/>
    <mergeCell ref="D64:H64"/>
    <mergeCell ref="D65:H65"/>
    <mergeCell ref="D66:H66"/>
    <mergeCell ref="D67:H67"/>
    <mergeCell ref="D68:H68"/>
    <mergeCell ref="D72:H72"/>
    <mergeCell ref="D73:H73"/>
    <mergeCell ref="I64:J64"/>
    <mergeCell ref="D69:H69"/>
    <mergeCell ref="D70:H70"/>
    <mergeCell ref="D71:H71"/>
    <mergeCell ref="I69:J69"/>
    <mergeCell ref="D77:H77"/>
    <mergeCell ref="D78:H78"/>
    <mergeCell ref="I67:J67"/>
    <mergeCell ref="I68:J68"/>
    <mergeCell ref="I72:J72"/>
    <mergeCell ref="I73:J73"/>
    <mergeCell ref="I78:J78"/>
    <mergeCell ref="A60:N60"/>
    <mergeCell ref="G53:H53"/>
    <mergeCell ref="I70:J70"/>
    <mergeCell ref="I71:J71"/>
    <mergeCell ref="L74:N74"/>
    <mergeCell ref="L75:N75"/>
    <mergeCell ref="L77:N77"/>
    <mergeCell ref="L78:N78"/>
    <mergeCell ref="I65:J65"/>
    <mergeCell ref="I66:J66"/>
    <mergeCell ref="L63:N63"/>
    <mergeCell ref="B49:F49"/>
    <mergeCell ref="B50:F50"/>
    <mergeCell ref="A59:N59"/>
    <mergeCell ref="A48:A50"/>
    <mergeCell ref="A53:B53"/>
    <mergeCell ref="A54:B54"/>
    <mergeCell ref="A56:B56"/>
    <mergeCell ref="G55:H55"/>
    <mergeCell ref="A55:B55"/>
    <mergeCell ref="G54:H54"/>
    <mergeCell ref="G6:H6"/>
    <mergeCell ref="A7:B7"/>
    <mergeCell ref="E7:F7"/>
    <mergeCell ref="G7:H7"/>
    <mergeCell ref="A8:B8"/>
    <mergeCell ref="E8:F8"/>
    <mergeCell ref="G8:H8"/>
    <mergeCell ref="A1:A3"/>
    <mergeCell ref="B2:F2"/>
    <mergeCell ref="B3:F3"/>
    <mergeCell ref="A6:B6"/>
    <mergeCell ref="E6:F6"/>
    <mergeCell ref="D16:H16"/>
    <mergeCell ref="I16:J16"/>
    <mergeCell ref="L16:N16"/>
    <mergeCell ref="D17:H17"/>
    <mergeCell ref="I17:J17"/>
    <mergeCell ref="L17:N17"/>
    <mergeCell ref="A9:B9"/>
    <mergeCell ref="E9:F9"/>
    <mergeCell ref="A12:N12"/>
    <mergeCell ref="A13:N13"/>
    <mergeCell ref="C14:K14"/>
    <mergeCell ref="D20:H20"/>
    <mergeCell ref="I20:J20"/>
    <mergeCell ref="L20:N20"/>
    <mergeCell ref="D21:H21"/>
    <mergeCell ref="I21:J21"/>
    <mergeCell ref="L21:N21"/>
    <mergeCell ref="D18:H18"/>
    <mergeCell ref="I18:J18"/>
    <mergeCell ref="L18:N18"/>
    <mergeCell ref="D19:H19"/>
    <mergeCell ref="I19:J19"/>
    <mergeCell ref="L19:N19"/>
    <mergeCell ref="D24:H24"/>
    <mergeCell ref="I24:J24"/>
    <mergeCell ref="L24:N24"/>
    <mergeCell ref="D25:H25"/>
    <mergeCell ref="I25:J25"/>
    <mergeCell ref="L25:N25"/>
    <mergeCell ref="D22:H22"/>
    <mergeCell ref="I22:J22"/>
    <mergeCell ref="L22:N22"/>
    <mergeCell ref="D23:H23"/>
    <mergeCell ref="I23:J23"/>
    <mergeCell ref="L23:N23"/>
    <mergeCell ref="D39:H39"/>
    <mergeCell ref="I39:J39"/>
    <mergeCell ref="L39:N39"/>
    <mergeCell ref="D40:H40"/>
    <mergeCell ref="I40:J40"/>
    <mergeCell ref="L40:N40"/>
    <mergeCell ref="D26:H26"/>
    <mergeCell ref="I26:J26"/>
    <mergeCell ref="L26:N26"/>
    <mergeCell ref="D27:H27"/>
    <mergeCell ref="I27:J27"/>
    <mergeCell ref="L27:N27"/>
    <mergeCell ref="D35:H35"/>
    <mergeCell ref="D36:H36"/>
    <mergeCell ref="D37:H37"/>
    <mergeCell ref="D38:H38"/>
    <mergeCell ref="I35:J35"/>
    <mergeCell ref="I36:J36"/>
    <mergeCell ref="I37:J37"/>
    <mergeCell ref="I38:J38"/>
    <mergeCell ref="L28:N28"/>
    <mergeCell ref="L29:N29"/>
    <mergeCell ref="L30:N30"/>
    <mergeCell ref="L31:N31"/>
    <mergeCell ref="D43:H43"/>
    <mergeCell ref="I43:J43"/>
    <mergeCell ref="L43:N43"/>
    <mergeCell ref="D44:H44"/>
    <mergeCell ref="D41:H41"/>
    <mergeCell ref="I41:J41"/>
    <mergeCell ref="L41:N41"/>
    <mergeCell ref="D42:H42"/>
    <mergeCell ref="I42:J42"/>
    <mergeCell ref="L42:N42"/>
    <mergeCell ref="L32:N32"/>
    <mergeCell ref="L33:N33"/>
    <mergeCell ref="L34:N34"/>
    <mergeCell ref="L35:N35"/>
    <mergeCell ref="L36:N36"/>
    <mergeCell ref="L37:N37"/>
    <mergeCell ref="L38:N38"/>
    <mergeCell ref="I44:J44"/>
    <mergeCell ref="L44:N44"/>
  </mergeCells>
  <pageMargins left="0.78740157480314965" right="0.78740157480314965" top="0.19685039370078741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รายการขออนุมัติ</vt:lpstr>
      <vt:lpstr>ใบสั่งจ้าง</vt:lpstr>
      <vt:lpstr>ใบตรวจรับพัสดุ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</dc:creator>
  <cp:lastModifiedBy>Admin</cp:lastModifiedBy>
  <cp:lastPrinted>2023-12-02T08:19:28Z</cp:lastPrinted>
  <dcterms:created xsi:type="dcterms:W3CDTF">2012-09-24T02:36:30Z</dcterms:created>
  <dcterms:modified xsi:type="dcterms:W3CDTF">2024-05-03T10:34:19Z</dcterms:modified>
</cp:coreProperties>
</file>