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<sst xmlns="http://schemas.openxmlformats.org/spreadsheetml/2006/main" count="361" uniqueCount="188">
  <si>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</si>
  <si>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</si>
  <si>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</si>
  <si>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</si>
  <si>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</si>
  <si>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</si>
  <si>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</si>
  <si>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</si>
  <si>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</si>
  <si>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</si>
  <si>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</si>
  <si>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</si>
  <si>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</si>
  <si>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</si>
  <si>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</si>
  <si>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</si>
  <si>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</si>
  <si>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</si>
  <si>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</si>
  <si>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</si>
  <si>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</si>
  <si>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</si>
  <si>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</si>
  <si>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</si>
  <si>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</si>
  <si>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</si>
  <si>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</si>
  <si>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</si>
  <si>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</si>
  <si>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</si>
  <si>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</si>
  <si>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</si>
  <si>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</si>
  <si>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</si>
  <si>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</si>
  <si>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</si>
  <si>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</si>
  <si>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</si>
  <si>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</si>
  <si>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</si>
  <si>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</si>
  <si>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</si>
  <si>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</si>
  <si>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</si>
  <si>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</si>
  <si>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</si>
  <si>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</si>
  <si>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</si>
  <si>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</si>
  <si>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</si>
  <si>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</si>
  <si>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</si>
  <si>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</si>
  <si>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</si>
  <si>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</si>
  <si>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</si>
  <si>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</si>
  <si>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</si>
  <si>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</si>
  <si>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</si>
  <si>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</si>
  <si>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</si>
  <si>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</si>
  <si>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</si>
  <si>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</si>
  <si>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</si>
  <si>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</si>
  <si>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</si>
  <si>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</si>
  <si>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</si>
  <si>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</si>
  <si>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</si>
  <si>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</si>
  <si>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</si>
  <si>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</si>
  <si>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</si>
  <si>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</si>
  <si>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</si>
  <si>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</si>
  <si>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</si>
  <si>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</si>
  <si>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</si>
  <si>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</si>
  <si>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</si>
  <si>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</si>
  <si>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</si>
  <si>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</si>
  <si>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</si>
  <si>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</si>
  <si>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</si>
  <si>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</si>
  <si>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</si>
  <si>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</si>
  <si>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</si>
  <si>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</si>
  <si>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</si>
  <si>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</si>
  <si>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</si>
  <si>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</si>
  <si>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</si>
  <si>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</si>
  <si>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</si>
  <si>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</si>
  <si>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</si>
  <si>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</si>
  <si>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</si>
  <si>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</si>
  <si>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</si>
  <si>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</si>
  <si>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</si>
  <si>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</si>
  <si>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</si>
  <si>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</si>
  <si>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</si>
  <si>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</si>
  <si>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</si>
  <si>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</si>
  <si>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</si>
  <si>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</si>
  <si>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</si>
  <si>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</si>
  <si>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</si>
  <si>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</si>
  <si>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</si>
  <si>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</si>
  <si>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</si>
  <si>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</si>
  <si>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</si>
  <si>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</si>
  <si>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</si>
  <si>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</si>
  <si>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</si>
  <si>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</si>
  <si>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</si>
  <si>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</si>
  <si>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</si>
  <si>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</si>
  <si>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</si>
  <si>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</si>
  <si>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</si>
  <si>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</si>
  <si>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</si>
  <si>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</si>
  <si>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</si>
  <si>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</si>
  <si>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</si>
  <si>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</si>
  <si>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</si>
  <si>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</si>
  <si>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</si>
  <si>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</si>
  <si>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</si>
  <si>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</si>
  <si>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</si>
  <si>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</si>
  <si>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</si>
  <si>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</si>
  <si>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</si>
  <si>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</si>
  <si>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</si>
  <si>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</si>
  <si>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</si>
  <si>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</si>
  <si>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</si>
  <si>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</si>
  <si>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</si>
  <si>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</si>
  <si>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</si>
  <si>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</si>
  <si>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</si>
  <si>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</si>
  <si>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</si>
  <si>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</si>
  <si>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</si>
  <si>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</si>
  <si>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ค่าใช้สอย
(ค่าใช้จ่ายที่ต้องจ่ายเป็นงวด ๆ ใน 1 ปี เริ่มทำงาน 1 ตุลาคม) 
 ในรอบเดือนกุมภาพันธ์ 2568 หน่วยงาน คณะสถาปัตยกรรมและการออกแบบ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</si>
  <si>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</si>
  <si>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</si>
  <si>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</si>
  <si>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</si>
  <si>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</si>
  <si>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</si>
  <si>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</si>
  <si>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</si>
  <si>
    <t>วันที่ 31 มีนาคม 2568</t>
  </si>
  <si>
    <t>ค่าที่ดินและสิ่งก่อสร้าง
  ในรอบเดือนมีนาคม 2568 หน่วยงาน คณะสถาปัตยกรรมและการออกแบบ</t>
  </si>
  <si>
    <t>ค่าครุภัณฑ์
  ในรอบเดือนมีนาคม 2568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</si>
  <si>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ในรอบเดือนมีนาคม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</si>
</sst>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13" zoomScale="80" zoomScaleNormal="100" zoomScaleSheetLayoutView="80" workbookViewId="0">
      <selection activeCell="A4" sqref="A4:L4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187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184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7" t="s">
        <v>33</v>
      </c>
      <c r="G5" s="148"/>
      <c r="H5" s="149" t="s">
        <v>34</v>
      </c>
      <c r="I5" s="150"/>
      <c r="J5" s="80" t="s">
        <v>39</v>
      </c>
      <c r="K5" s="151" t="s">
        <v>52</v>
      </c>
      <c r="L5" s="152"/>
    </row>
    <row r="6" spans="1:12" s="57" customFormat="1" ht="47.25" customHeight="1">
      <c r="A6" s="132">
        <v>1</v>
      </c>
      <c r="B6" s="129" t="s">
        <v>100</v>
      </c>
      <c r="C6" s="157">
        <f>2140000/1000000</f>
        <v>2.14</v>
      </c>
      <c r="D6" s="157">
        <f>C6</f>
        <v>2.14</v>
      </c>
      <c r="E6" s="132" t="s">
        <v>43</v>
      </c>
      <c r="F6" s="56" t="s">
        <v>59</v>
      </c>
      <c r="G6" s="83">
        <f>2115000/1000000</f>
        <v>2.1150000000000002</v>
      </c>
      <c r="H6" s="129" t="s">
        <v>59</v>
      </c>
      <c r="I6" s="153">
        <f>2115000/1000000</f>
        <v>2.1150000000000002</v>
      </c>
      <c r="J6" s="129" t="s">
        <v>53</v>
      </c>
      <c r="K6" s="132" t="s">
        <v>63</v>
      </c>
      <c r="L6" s="155" t="s">
        <v>60</v>
      </c>
    </row>
    <row r="7" spans="1:12" s="57" customFormat="1" ht="58.5" customHeight="1">
      <c r="A7" s="133"/>
      <c r="B7" s="130"/>
      <c r="C7" s="158"/>
      <c r="D7" s="158"/>
      <c r="E7" s="133"/>
      <c r="F7" s="70" t="s">
        <v>56</v>
      </c>
      <c r="G7" s="83">
        <f>2212000/1000000</f>
        <v>2.2120000000000002</v>
      </c>
      <c r="H7" s="130"/>
      <c r="I7" s="154"/>
      <c r="J7" s="130"/>
      <c r="K7" s="133"/>
      <c r="L7" s="156"/>
    </row>
    <row r="8" spans="1:12" s="57" customFormat="1" ht="58.5" customHeight="1">
      <c r="A8" s="134"/>
      <c r="B8" s="131"/>
      <c r="C8" s="159"/>
      <c r="D8" s="159"/>
      <c r="E8" s="134"/>
      <c r="F8" s="70" t="s">
        <v>55</v>
      </c>
      <c r="G8" s="83">
        <f>2135000/1000000</f>
        <v>2.1349999999999998</v>
      </c>
      <c r="H8" s="130"/>
      <c r="I8" s="154"/>
      <c r="J8" s="130"/>
      <c r="K8" s="133"/>
      <c r="L8" s="156"/>
    </row>
    <row r="9" spans="1:12" s="57" customFormat="1" ht="42" customHeight="1">
      <c r="A9" s="132">
        <v>2</v>
      </c>
      <c r="B9" s="129" t="s">
        <v>101</v>
      </c>
      <c r="C9" s="138">
        <f>2000000/1000000</f>
        <v>2</v>
      </c>
      <c r="D9" s="138">
        <f>C9</f>
        <v>2</v>
      </c>
      <c r="E9" s="132" t="s">
        <v>43</v>
      </c>
      <c r="F9" s="70" t="s">
        <v>54</v>
      </c>
      <c r="G9" s="72">
        <f>1978000/1000000</f>
        <v>1.978</v>
      </c>
      <c r="H9" s="129" t="s">
        <v>54</v>
      </c>
      <c r="I9" s="138">
        <f>1978000/1000000</f>
        <v>1.978</v>
      </c>
      <c r="J9" s="129" t="s">
        <v>53</v>
      </c>
      <c r="K9" s="132" t="s">
        <v>64</v>
      </c>
      <c r="L9" s="135" t="s">
        <v>61</v>
      </c>
    </row>
    <row r="10" spans="1:12" s="57" customFormat="1" ht="36">
      <c r="A10" s="133"/>
      <c r="B10" s="130"/>
      <c r="C10" s="139"/>
      <c r="D10" s="139"/>
      <c r="E10" s="133"/>
      <c r="F10" s="70" t="s">
        <v>62</v>
      </c>
      <c r="G10" s="72">
        <f>1990000/1000000</f>
        <v>1.99</v>
      </c>
      <c r="H10" s="130"/>
      <c r="I10" s="139"/>
      <c r="J10" s="130"/>
      <c r="K10" s="133"/>
      <c r="L10" s="136"/>
    </row>
    <row r="11" spans="1:12" s="57" customFormat="1" ht="36">
      <c r="A11" s="134"/>
      <c r="B11" s="131"/>
      <c r="C11" s="140"/>
      <c r="D11" s="140"/>
      <c r="E11" s="134"/>
      <c r="F11" s="70" t="s">
        <v>56</v>
      </c>
      <c r="G11" s="72">
        <f>1995000/1000000</f>
        <v>1.9950000000000001</v>
      </c>
      <c r="H11" s="131"/>
      <c r="I11" s="140"/>
      <c r="J11" s="131"/>
      <c r="K11" s="134"/>
      <c r="L11" s="137"/>
    </row>
    <row r="12" spans="1:12" s="57" customFormat="1" ht="95.25" customHeight="1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131</v>
      </c>
      <c r="G12" s="115">
        <f>247000/1000000</f>
        <v>0.247</v>
      </c>
      <c r="H12" s="70" t="s">
        <v>131</v>
      </c>
      <c r="I12" s="115">
        <f>247000/1000000</f>
        <v>0.247</v>
      </c>
      <c r="J12" s="59" t="s">
        <v>53</v>
      </c>
      <c r="K12" s="117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7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18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19">
        <f>475686/1000000</f>
        <v>0.475686</v>
      </c>
      <c r="H19" s="70" t="s">
        <v>129</v>
      </c>
      <c r="I19" s="119">
        <f>475686/1000000</f>
        <v>0.475686</v>
      </c>
      <c r="J19" s="59" t="s">
        <v>53</v>
      </c>
      <c r="K19" s="55" t="s">
        <v>130</v>
      </c>
      <c r="L19" s="84" t="s">
        <v>167</v>
      </c>
    </row>
    <row r="20" spans="1:12" s="57" customFormat="1" ht="105">
      <c r="A20" s="55">
        <v>11</v>
      </c>
      <c r="B20" s="59" t="s">
        <v>111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H6:H8"/>
    <mergeCell ref="A1:L1"/>
    <mergeCell ref="A2:L2"/>
    <mergeCell ref="A3:L3"/>
    <mergeCell ref="A4:L4"/>
    <mergeCell ref="F5:G5"/>
    <mergeCell ref="H5:I5"/>
    <mergeCell ref="K5:L5"/>
    <mergeCell ref="D9:D11"/>
    <mergeCell ref="E9:E11"/>
    <mergeCell ref="C9:C11"/>
    <mergeCell ref="B9:B11"/>
    <mergeCell ref="A9:A11"/>
    <mergeCell ref="J9:J11"/>
    <mergeCell ref="K9:K11"/>
    <mergeCell ref="L9:L11"/>
    <mergeCell ref="H9:H11"/>
    <mergeCell ref="I9:I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64" zoomScaleNormal="64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66" customHeight="1" thickBot="1">
      <c r="A2" s="171" t="s">
        <v>185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4" t="s">
        <v>8</v>
      </c>
      <c r="R3" s="175"/>
      <c r="S3" s="175"/>
      <c r="T3" s="176"/>
      <c r="U3" s="176"/>
      <c r="V3" s="17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60" t="s">
        <v>26</v>
      </c>
      <c r="R4" s="162" t="s">
        <v>48</v>
      </c>
      <c r="S4" s="162" t="s">
        <v>49</v>
      </c>
      <c r="T4" s="162" t="s">
        <v>18</v>
      </c>
      <c r="U4" s="162" t="s">
        <v>50</v>
      </c>
      <c r="V4" s="168" t="s">
        <v>44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01.75" customHeight="1">
      <c r="A5" s="167"/>
      <c r="B5" s="163"/>
      <c r="C5" s="163"/>
      <c r="D5" s="186"/>
      <c r="E5" s="188"/>
      <c r="F5" s="188"/>
      <c r="G5" s="188"/>
      <c r="H5" s="190"/>
      <c r="I5" s="167"/>
      <c r="J5" s="163"/>
      <c r="K5" s="163"/>
      <c r="L5" s="163"/>
      <c r="M5" s="163"/>
      <c r="N5" s="163"/>
      <c r="O5" s="163"/>
      <c r="P5" s="169"/>
      <c r="Q5" s="161"/>
      <c r="R5" s="163"/>
      <c r="S5" s="163"/>
      <c r="T5" s="163"/>
      <c r="U5" s="163"/>
      <c r="V5" s="169"/>
      <c r="W5" s="161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1" t="s">
        <v>150</v>
      </c>
      <c r="O6" s="99" t="s">
        <v>151</v>
      </c>
      <c r="P6" s="122" t="s">
        <v>176</v>
      </c>
      <c r="Q6" s="123" t="s">
        <v>127</v>
      </c>
      <c r="R6" s="124" t="s">
        <v>152</v>
      </c>
      <c r="S6" s="125" t="s">
        <v>147</v>
      </c>
      <c r="T6" s="126">
        <f>478044/1000000</f>
        <v>0.47804400000000002</v>
      </c>
      <c r="U6" s="99" t="s">
        <v>177</v>
      </c>
      <c r="V6" s="122" t="s">
        <v>177</v>
      </c>
      <c r="W6" s="128">
        <f>478044/1000000</f>
        <v>0.47804400000000002</v>
      </c>
      <c r="X6" s="68"/>
      <c r="Y6" s="68"/>
      <c r="Z6" s="106"/>
      <c r="AA6" s="122" t="s">
        <v>180</v>
      </c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153</v>
      </c>
      <c r="M7" s="99" t="s">
        <v>153</v>
      </c>
      <c r="N7" s="121" t="s">
        <v>154</v>
      </c>
      <c r="O7" s="99" t="s">
        <v>149</v>
      </c>
      <c r="P7" s="122" t="s">
        <v>177</v>
      </c>
      <c r="Q7" s="123" t="s">
        <v>155</v>
      </c>
      <c r="R7" s="124" t="s">
        <v>156</v>
      </c>
      <c r="S7" s="125" t="s">
        <v>157</v>
      </c>
      <c r="T7" s="126">
        <f>479916.83/1000000</f>
        <v>0.47991683000000002</v>
      </c>
      <c r="U7" s="99" t="s">
        <v>179</v>
      </c>
      <c r="V7" s="122" t="s">
        <v>179</v>
      </c>
      <c r="W7" s="128">
        <f>479916.83/1000000</f>
        <v>0.47991683000000002</v>
      </c>
      <c r="X7" s="68"/>
      <c r="Y7" s="68"/>
      <c r="Z7" s="106"/>
      <c r="AA7" s="122" t="s">
        <v>181</v>
      </c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1" t="s">
        <v>159</v>
      </c>
      <c r="O8" s="99" t="s">
        <v>158</v>
      </c>
      <c r="P8" s="122" t="s">
        <v>178</v>
      </c>
      <c r="Q8" s="123" t="s">
        <v>129</v>
      </c>
      <c r="R8" s="124" t="s">
        <v>160</v>
      </c>
      <c r="S8" s="125" t="s">
        <v>161</v>
      </c>
      <c r="T8" s="126">
        <f>475686/1000000</f>
        <v>0.475686</v>
      </c>
      <c r="U8" s="99" t="s">
        <v>178</v>
      </c>
      <c r="V8" s="122" t="s">
        <v>178</v>
      </c>
      <c r="W8" s="128">
        <f>475686/1000000</f>
        <v>0.475686</v>
      </c>
      <c r="X8" s="68"/>
      <c r="Y8" s="68"/>
      <c r="Z8" s="106"/>
      <c r="AA8" s="122" t="s">
        <v>182</v>
      </c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153</v>
      </c>
      <c r="M9" s="99" t="s">
        <v>153</v>
      </c>
      <c r="N9" s="121" t="s">
        <v>162</v>
      </c>
      <c r="O9" s="99" t="s">
        <v>149</v>
      </c>
      <c r="P9" s="122" t="s">
        <v>177</v>
      </c>
      <c r="Q9" s="120" t="s">
        <v>118</v>
      </c>
      <c r="R9" s="124" t="s">
        <v>163</v>
      </c>
      <c r="S9" s="125" t="s">
        <v>164</v>
      </c>
      <c r="T9" s="87">
        <f>248000/1000000</f>
        <v>0.248</v>
      </c>
      <c r="U9" s="99" t="s">
        <v>173</v>
      </c>
      <c r="V9" s="122" t="s">
        <v>173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174</v>
      </c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N6" sqref="N6:N8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3"/>
    <col min="28" max="28" width="13.85546875" style="1" customWidth="1"/>
    <col min="29" max="16384" width="9.140625" style="1"/>
  </cols>
  <sheetData>
    <row r="1" spans="1:66" ht="33" customHeight="1" thickBo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58"/>
    </row>
    <row r="2" spans="1:66" ht="66" customHeight="1" thickBot="1">
      <c r="A2" s="171" t="s">
        <v>186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</row>
    <row r="3" spans="1:66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203" t="s">
        <v>8</v>
      </c>
      <c r="R3" s="203"/>
      <c r="S3" s="203"/>
      <c r="T3" s="204"/>
      <c r="U3" s="204"/>
      <c r="V3" s="205"/>
      <c r="W3" s="206" t="s">
        <v>10</v>
      </c>
      <c r="X3" s="207"/>
      <c r="Y3" s="207"/>
      <c r="Z3" s="207"/>
      <c r="AA3" s="207"/>
      <c r="AB3" s="208"/>
    </row>
    <row r="4" spans="1:66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51</v>
      </c>
      <c r="O4" s="162" t="s">
        <v>21</v>
      </c>
      <c r="P4" s="168" t="s">
        <v>14</v>
      </c>
      <c r="Q4" s="198" t="s">
        <v>26</v>
      </c>
      <c r="R4" s="198" t="s">
        <v>48</v>
      </c>
      <c r="S4" s="198" t="s">
        <v>49</v>
      </c>
      <c r="T4" s="195" t="s">
        <v>22</v>
      </c>
      <c r="U4" s="162" t="s">
        <v>23</v>
      </c>
      <c r="V4" s="162" t="s">
        <v>44</v>
      </c>
      <c r="W4" s="197" t="s">
        <v>20</v>
      </c>
      <c r="X4" s="198"/>
      <c r="Y4" s="193" t="s">
        <v>9</v>
      </c>
      <c r="Z4" s="194"/>
      <c r="AA4" s="181" t="s">
        <v>35</v>
      </c>
      <c r="AB4" s="182"/>
    </row>
    <row r="5" spans="1:66" s="3" customFormat="1" ht="187.5" customHeight="1">
      <c r="A5" s="167"/>
      <c r="B5" s="163"/>
      <c r="C5" s="163"/>
      <c r="D5" s="210"/>
      <c r="E5" s="211"/>
      <c r="F5" s="211"/>
      <c r="G5" s="188"/>
      <c r="H5" s="190"/>
      <c r="I5" s="167"/>
      <c r="J5" s="163"/>
      <c r="K5" s="163"/>
      <c r="L5" s="163"/>
      <c r="M5" s="209"/>
      <c r="N5" s="163"/>
      <c r="O5" s="163"/>
      <c r="P5" s="169"/>
      <c r="Q5" s="233"/>
      <c r="R5" s="233"/>
      <c r="S5" s="233"/>
      <c r="T5" s="196"/>
      <c r="U5" s="163"/>
      <c r="V5" s="209"/>
      <c r="W5" s="199"/>
      <c r="X5" s="200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>
      <c r="A6" s="212">
        <v>1</v>
      </c>
      <c r="B6" s="129" t="s">
        <v>115</v>
      </c>
      <c r="C6" s="157">
        <f>2140000/1000000</f>
        <v>2.14</v>
      </c>
      <c r="D6" s="215"/>
      <c r="E6" s="218"/>
      <c r="F6" s="218"/>
      <c r="G6" s="218"/>
      <c r="H6" s="221"/>
      <c r="I6" s="224" t="s">
        <v>57</v>
      </c>
      <c r="J6" s="157">
        <f>2140000/1000000</f>
        <v>2.14</v>
      </c>
      <c r="K6" s="230" t="s">
        <v>73</v>
      </c>
      <c r="L6" s="230" t="s">
        <v>74</v>
      </c>
      <c r="M6" s="230" t="s">
        <v>71</v>
      </c>
      <c r="N6" s="241" t="s">
        <v>79</v>
      </c>
      <c r="O6" s="230" t="s">
        <v>65</v>
      </c>
      <c r="P6" s="230" t="s">
        <v>76</v>
      </c>
      <c r="Q6" s="234" t="s">
        <v>59</v>
      </c>
      <c r="R6" s="237" t="s">
        <v>75</v>
      </c>
      <c r="S6" s="227" t="s">
        <v>77</v>
      </c>
      <c r="T6" s="138">
        <f>2115000/1000000</f>
        <v>2.1150000000000002</v>
      </c>
      <c r="U6" s="230" t="s">
        <v>76</v>
      </c>
      <c r="V6" s="230" t="s">
        <v>76</v>
      </c>
      <c r="W6" s="56" t="s">
        <v>59</v>
      </c>
      <c r="X6" s="83">
        <f>2115000/1000000</f>
        <v>2.1150000000000002</v>
      </c>
      <c r="Y6" s="138"/>
      <c r="Z6" s="242"/>
      <c r="AA6" s="243">
        <v>2.1150000000000002</v>
      </c>
      <c r="AB6" s="246" t="s">
        <v>183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13"/>
      <c r="B7" s="130"/>
      <c r="C7" s="158"/>
      <c r="D7" s="216"/>
      <c r="E7" s="219"/>
      <c r="F7" s="219"/>
      <c r="G7" s="219"/>
      <c r="H7" s="222"/>
      <c r="I7" s="225"/>
      <c r="J7" s="158"/>
      <c r="K7" s="231"/>
      <c r="L7" s="231"/>
      <c r="M7" s="231"/>
      <c r="N7" s="133"/>
      <c r="O7" s="231"/>
      <c r="P7" s="231"/>
      <c r="Q7" s="235"/>
      <c r="R7" s="139"/>
      <c r="S7" s="228"/>
      <c r="T7" s="139"/>
      <c r="U7" s="231"/>
      <c r="V7" s="231"/>
      <c r="W7" s="70" t="s">
        <v>56</v>
      </c>
      <c r="X7" s="83">
        <f>2212000/1000000</f>
        <v>2.2120000000000002</v>
      </c>
      <c r="Y7" s="139"/>
      <c r="Z7" s="228"/>
      <c r="AA7" s="244"/>
      <c r="AB7" s="247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14"/>
      <c r="B8" s="131"/>
      <c r="C8" s="159"/>
      <c r="D8" s="217"/>
      <c r="E8" s="220"/>
      <c r="F8" s="220"/>
      <c r="G8" s="220"/>
      <c r="H8" s="223"/>
      <c r="I8" s="226"/>
      <c r="J8" s="159"/>
      <c r="K8" s="232"/>
      <c r="L8" s="232"/>
      <c r="M8" s="232"/>
      <c r="N8" s="134"/>
      <c r="O8" s="232"/>
      <c r="P8" s="232"/>
      <c r="Q8" s="236"/>
      <c r="R8" s="140"/>
      <c r="S8" s="229"/>
      <c r="T8" s="140"/>
      <c r="U8" s="232"/>
      <c r="V8" s="232"/>
      <c r="W8" s="70" t="s">
        <v>55</v>
      </c>
      <c r="X8" s="83">
        <f>2135000/1000000</f>
        <v>2.1349999999999998</v>
      </c>
      <c r="Y8" s="140"/>
      <c r="Z8" s="229"/>
      <c r="AA8" s="245"/>
      <c r="AB8" s="24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12">
        <v>2</v>
      </c>
      <c r="B9" s="129" t="s">
        <v>116</v>
      </c>
      <c r="C9" s="138">
        <f>2000000/1000000</f>
        <v>2</v>
      </c>
      <c r="D9" s="215"/>
      <c r="E9" s="218"/>
      <c r="F9" s="218"/>
      <c r="G9" s="218"/>
      <c r="H9" s="221"/>
      <c r="I9" s="224" t="s">
        <v>84</v>
      </c>
      <c r="J9" s="138">
        <f>2000000/1000000</f>
        <v>2</v>
      </c>
      <c r="K9" s="230" t="s">
        <v>80</v>
      </c>
      <c r="L9" s="230" t="s">
        <v>69</v>
      </c>
      <c r="M9" s="238" t="s">
        <v>70</v>
      </c>
      <c r="N9" s="241" t="s">
        <v>89</v>
      </c>
      <c r="O9" s="230" t="s">
        <v>72</v>
      </c>
      <c r="P9" s="230" t="s">
        <v>81</v>
      </c>
      <c r="Q9" s="234" t="s">
        <v>54</v>
      </c>
      <c r="R9" s="237" t="s">
        <v>58</v>
      </c>
      <c r="S9" s="227" t="s">
        <v>78</v>
      </c>
      <c r="T9" s="138">
        <f>1978000/1000000</f>
        <v>1.978</v>
      </c>
      <c r="U9" s="230" t="s">
        <v>169</v>
      </c>
      <c r="V9" s="230" t="s">
        <v>169</v>
      </c>
      <c r="W9" s="70" t="s">
        <v>54</v>
      </c>
      <c r="X9" s="72">
        <f>1978000/1000000</f>
        <v>1.978</v>
      </c>
      <c r="Y9" s="138"/>
      <c r="Z9" s="242"/>
      <c r="AA9" s="138">
        <f>1978000/1000000</f>
        <v>1.978</v>
      </c>
      <c r="AB9" s="246" t="s">
        <v>172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13"/>
      <c r="B10" s="130"/>
      <c r="C10" s="139"/>
      <c r="D10" s="216"/>
      <c r="E10" s="219"/>
      <c r="F10" s="219"/>
      <c r="G10" s="219"/>
      <c r="H10" s="222"/>
      <c r="I10" s="225"/>
      <c r="J10" s="139"/>
      <c r="K10" s="231"/>
      <c r="L10" s="231"/>
      <c r="M10" s="239"/>
      <c r="N10" s="133"/>
      <c r="O10" s="231"/>
      <c r="P10" s="231"/>
      <c r="Q10" s="235"/>
      <c r="R10" s="139"/>
      <c r="S10" s="228"/>
      <c r="T10" s="139"/>
      <c r="U10" s="231"/>
      <c r="V10" s="231"/>
      <c r="W10" s="70" t="s">
        <v>62</v>
      </c>
      <c r="X10" s="72">
        <f>1990000/1000000</f>
        <v>1.99</v>
      </c>
      <c r="Y10" s="139"/>
      <c r="Z10" s="228"/>
      <c r="AA10" s="139"/>
      <c r="AB10" s="247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14"/>
      <c r="B11" s="131"/>
      <c r="C11" s="140"/>
      <c r="D11" s="217"/>
      <c r="E11" s="220"/>
      <c r="F11" s="220"/>
      <c r="G11" s="220"/>
      <c r="H11" s="223"/>
      <c r="I11" s="226"/>
      <c r="J11" s="140"/>
      <c r="K11" s="232"/>
      <c r="L11" s="232"/>
      <c r="M11" s="240"/>
      <c r="N11" s="134"/>
      <c r="O11" s="232"/>
      <c r="P11" s="232"/>
      <c r="Q11" s="236"/>
      <c r="R11" s="140"/>
      <c r="S11" s="229"/>
      <c r="T11" s="140"/>
      <c r="U11" s="232"/>
      <c r="V11" s="232"/>
      <c r="W11" s="70" t="s">
        <v>56</v>
      </c>
      <c r="X11" s="72">
        <f>1995000/1000000</f>
        <v>1.9950000000000001</v>
      </c>
      <c r="Y11" s="140"/>
      <c r="Z11" s="229"/>
      <c r="AA11" s="140"/>
      <c r="AB11" s="24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6" t="s">
        <v>145</v>
      </c>
      <c r="O12" s="94" t="s">
        <v>134</v>
      </c>
      <c r="P12" s="95" t="s">
        <v>143</v>
      </c>
      <c r="Q12" s="100" t="s">
        <v>131</v>
      </c>
      <c r="R12" s="108" t="s">
        <v>146</v>
      </c>
      <c r="S12" s="109" t="s">
        <v>147</v>
      </c>
      <c r="T12" s="72">
        <f>247000/1000000</f>
        <v>0.247</v>
      </c>
      <c r="U12" s="94" t="s">
        <v>170</v>
      </c>
      <c r="V12" s="94" t="s">
        <v>170</v>
      </c>
      <c r="W12" s="100" t="s">
        <v>131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171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165</v>
      </c>
      <c r="V13" s="94" t="s">
        <v>165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166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165</v>
      </c>
      <c r="V14" s="94" t="s">
        <v>165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166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1" t="s">
        <v>136</v>
      </c>
      <c r="O15" s="94" t="s">
        <v>135</v>
      </c>
      <c r="P15" s="95" t="s">
        <v>137</v>
      </c>
      <c r="Q15" s="100" t="s">
        <v>54</v>
      </c>
      <c r="R15" s="108" t="s">
        <v>58</v>
      </c>
      <c r="S15" s="109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1" t="s">
        <v>142</v>
      </c>
      <c r="O16" s="94" t="s">
        <v>134</v>
      </c>
      <c r="P16" s="95" t="s">
        <v>143</v>
      </c>
      <c r="Q16" s="100" t="s">
        <v>54</v>
      </c>
      <c r="R16" s="108" t="s">
        <v>58</v>
      </c>
      <c r="S16" s="109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Z6:Z8"/>
    <mergeCell ref="AA6:AA8"/>
    <mergeCell ref="AB6:AB8"/>
    <mergeCell ref="Z9:Z11"/>
    <mergeCell ref="AA9:AA11"/>
    <mergeCell ref="AB9:AB11"/>
    <mergeCell ref="U9:U11"/>
    <mergeCell ref="V6:V8"/>
    <mergeCell ref="V9:V11"/>
    <mergeCell ref="U6:U8"/>
    <mergeCell ref="Y6:Y8"/>
    <mergeCell ref="Y9:Y11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Q6:Q8"/>
    <mergeCell ref="R6:R8"/>
    <mergeCell ref="O6:O8"/>
    <mergeCell ref="E6:E8"/>
    <mergeCell ref="F6:F8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A9:A11"/>
    <mergeCell ref="B9:B11"/>
    <mergeCell ref="C6:C8"/>
    <mergeCell ref="C9:C11"/>
    <mergeCell ref="A6:A8"/>
    <mergeCell ref="B6:B8"/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0" t="s">
        <v>45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7" ht="93.75" customHeight="1" thickBot="1">
      <c r="A2" s="254" t="s">
        <v>175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5" t="s">
        <v>8</v>
      </c>
      <c r="R3" s="175"/>
      <c r="S3" s="175"/>
      <c r="T3" s="176"/>
      <c r="U3" s="176"/>
      <c r="V3" s="25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98" t="s">
        <v>25</v>
      </c>
      <c r="R4" s="198" t="s">
        <v>48</v>
      </c>
      <c r="S4" s="198" t="s">
        <v>49</v>
      </c>
      <c r="T4" s="162" t="s">
        <v>18</v>
      </c>
      <c r="U4" s="162" t="s">
        <v>50</v>
      </c>
      <c r="V4" s="197" t="s">
        <v>19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10.75" thickBot="1">
      <c r="A5" s="249"/>
      <c r="B5" s="250"/>
      <c r="C5" s="250"/>
      <c r="D5" s="251"/>
      <c r="E5" s="260"/>
      <c r="F5" s="260"/>
      <c r="G5" s="260"/>
      <c r="H5" s="261"/>
      <c r="I5" s="249"/>
      <c r="J5" s="250"/>
      <c r="K5" s="250"/>
      <c r="L5" s="250"/>
      <c r="M5" s="250"/>
      <c r="N5" s="250"/>
      <c r="O5" s="250"/>
      <c r="P5" s="253"/>
      <c r="Q5" s="252"/>
      <c r="R5" s="252"/>
      <c r="S5" s="252"/>
      <c r="T5" s="250"/>
      <c r="U5" s="250"/>
      <c r="V5" s="258"/>
      <c r="W5" s="259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2025-04-01T01:39:04Z</cp:lastPrinted>
  <dcterms:created xsi:type="dcterms:W3CDTF">2018-10-03T07:36:52Z</dcterms:created>
  <dcterms:modified xsi:type="dcterms:W3CDTF">2025-04-01T01:40:33Z</dcterms:modified>
</cp:coreProperties>
</file>