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23B7AD2-C9C8-434D-9245-D228486083B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81029" calcMode="manual"/>
</workbook>
</file>

<file path=xl/calcChain.xml><?xml version="1.0" encoding="utf-8"?>
<calcChain xmlns="http://schemas.openxmlformats.org/spreadsheetml/2006/main">
  <c r="J15" i="9" l="1"/>
  <c r="C15" i="9"/>
  <c r="Z8" i="9"/>
  <c r="J11" i="9"/>
  <c r="D7" i="11"/>
  <c r="C11" i="9" l="1"/>
  <c r="Z7" i="9"/>
  <c r="C7" i="11"/>
  <c r="Z6" i="9" l="1"/>
  <c r="I6" i="11" l="1"/>
  <c r="G6" i="11"/>
  <c r="T6" i="9"/>
  <c r="J6" i="9"/>
  <c r="D6" i="11"/>
  <c r="C6" i="9" l="1"/>
  <c r="C6" i="11"/>
</calcChain>
</file>

<file path=xl/sharedStrings.xml><?xml version="1.0" encoding="utf-8"?>
<sst xmlns="http://schemas.openxmlformats.org/spreadsheetml/2006/main" count="78" uniqueCount="68">
  <si>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</si>
  <si>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</si>
  <si>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</si>
  <si>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</si>
  <si>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</si>
  <si>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</si>
  <si>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</si>
  <si>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</si>
  <si>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</si>
  <si>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</si>
  <si>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</si>
  <si>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</si>
  <si>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</si>
  <si>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</si>
  <si>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</si>
  <si>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</si>
  <si>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</si>
  <si>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</si>
  <si>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</si>
  <si>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</si>
  <si>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</si>
  <si>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</si>
  <si>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</si>
  <si>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</si>
  <si>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</si>
  <si>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</si>
  <si>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</si>
  <si>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</si>
  <si>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</si>
  <si>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</si>
  <si>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</si>
  <si>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</si>
  <si>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</si>
  <si>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</si>
  <si>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</si>
  <si>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</si>
  <si>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</si>
  <si>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</si>
  <si>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</si>
  <si>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</si>
  <si>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</si>
  <si>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</si>
  <si>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e-bidding</t>
  </si>
  <si>
    <t>ราคาอยู่ในวงเงินงบประมาณที่ได้รับและถูกต้องตามประกาศมหาวิทยาลัย</t>
  </si>
  <si>
    <t>หน่วยงาน  :  สำนักงานอธิการบดี กองงาน วิทยาเขตปราจีนบุรี</t>
  </si>
  <si>
    <t xml:space="preserve">สรุปผลการดำเนินการจัดซื้อจัดจ้างเงินงบประมาณ ในรอบเดือน ตุลาคม </t>
  </si>
  <si>
    <t>ปรับปรุงอาคารสิรินธร มจพ.ปราจีนบุรี</t>
  </si>
  <si>
    <t>พ.ค.68</t>
  </si>
  <si>
    <t>สนอ.ปจ.04/2568</t>
  </si>
  <si>
    <t xml:space="preserve">บริษัท เลิฟ </t>
  </si>
  <si>
    <t xml:space="preserve">อินโนเวชั่น </t>
  </si>
  <si>
    <t>เอ็นจิเนียริ่ง จำกัด</t>
  </si>
  <si>
    <t>0125556011400</t>
  </si>
  <si>
    <t>บริษัท เลิฟ อินโนเวชั่น เอ็นจิเนียริ่ง จำกัด</t>
  </si>
  <si>
    <t>งวดที่ 1 (28/08/2568)</t>
  </si>
  <si>
    <t>ก่อสร้างอาคารปฏิบัติการซ่อมบำรุงอากาศยาน</t>
  </si>
  <si>
    <t>การเร่งรัดและติดตามผลการดำเนินงานการจัดซื้อจัดจ้างปีงบประมาณ พ.ศ. 2569</t>
  </si>
  <si>
    <t>งวดที่ 2 (16/10/2568)</t>
  </si>
  <si>
    <t>พ.ค.69</t>
  </si>
  <si>
    <t xml:space="preserve">งวดที่ 3-4 (งวดสุดท้าย) </t>
  </si>
  <si>
    <t>(28/11/2568)</t>
  </si>
  <si>
    <t>วันที่  30 ธันวาคม 2568</t>
  </si>
  <si>
    <t>แล้วเสร็จ</t>
  </si>
  <si>
    <t>ยกเลิกการประกวดราคาครั้งที่ 1</t>
  </si>
  <si>
    <t>ค่าที่ดินและสิ่งก่อสร้าง
ในรอบเดือน มกราคม 2569 หน่วยงาน สำนักงานอธิการบดี กองงาน วิทยาเขตปราจีนบุรี</t>
  </si>
  <si>
    <t xml:space="preserve">(ยกเลิกประกาศประกวดราคาครั้งที่ 1 </t>
  </si>
  <si>
    <t>เนื่องจากมีผู้ผ่านคุณสมบัติเพียงรายเดียว)</t>
  </si>
  <si>
    <t>ยกเลิก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</si>
</sst>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0.000000"/>
    <numFmt numFmtId="167" formatCode="0.000"/>
  </numFmts>
  <fonts count="2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28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sz val="15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23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9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textRotation="90"/>
    </xf>
    <xf numFmtId="0" fontId="12" fillId="0" borderId="1" xfId="0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top"/>
    </xf>
    <xf numFmtId="0" fontId="19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textRotation="90"/>
    </xf>
    <xf numFmtId="0" fontId="11" fillId="0" borderId="1" xfId="0" applyFont="1" applyBorder="1" applyAlignment="1">
      <alignment horizontal="center" vertical="center"/>
    </xf>
    <xf numFmtId="15" fontId="11" fillId="0" borderId="1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5" fontId="11" fillId="0" borderId="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22" fillId="0" borderId="0" xfId="0" applyFont="1"/>
    <xf numFmtId="43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22" fillId="0" borderId="1" xfId="0" applyFont="1" applyBorder="1"/>
    <xf numFmtId="0" fontId="20" fillId="0" borderId="1" xfId="0" applyFont="1" applyBorder="1" applyAlignment="1">
      <alignment horizontal="center" vertical="top"/>
    </xf>
    <xf numFmtId="0" fontId="22" fillId="0" borderId="7" xfId="0" applyFont="1" applyBorder="1"/>
    <xf numFmtId="15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right" vertical="top" wrapText="1"/>
    </xf>
    <xf numFmtId="165" fontId="21" fillId="0" borderId="1" xfId="1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0" fontId="11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top" wrapText="1"/>
    </xf>
    <xf numFmtId="164" fontId="10" fillId="0" borderId="12" xfId="1" applyNumberFormat="1" applyFont="1" applyBorder="1" applyAlignment="1">
      <alignment vertical="top" wrapText="1"/>
    </xf>
    <xf numFmtId="0" fontId="11" fillId="0" borderId="12" xfId="0" applyFont="1" applyBorder="1" applyAlignment="1">
      <alignment vertical="center" textRotation="90" wrapText="1"/>
    </xf>
    <xf numFmtId="0" fontId="11" fillId="0" borderId="12" xfId="0" applyFont="1" applyBorder="1" applyAlignment="1">
      <alignment vertical="center" textRotation="90"/>
    </xf>
    <xf numFmtId="0" fontId="11" fillId="0" borderId="13" xfId="0" applyFont="1" applyBorder="1" applyAlignment="1">
      <alignment vertical="center" textRotation="90"/>
    </xf>
    <xf numFmtId="0" fontId="11" fillId="0" borderId="12" xfId="0" applyFont="1" applyBorder="1" applyAlignment="1">
      <alignment horizontal="center" vertical="center"/>
    </xf>
    <xf numFmtId="15" fontId="11" fillId="0" borderId="12" xfId="0" applyNumberFormat="1" applyFont="1" applyBorder="1" applyAlignment="1">
      <alignment horizontal="center" vertical="center"/>
    </xf>
    <xf numFmtId="15" fontId="11" fillId="0" borderId="13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49" fontId="11" fillId="0" borderId="42" xfId="0" applyNumberFormat="1" applyFont="1" applyBorder="1" applyAlignment="1">
      <alignment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5" fontId="11" fillId="0" borderId="23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49" fontId="11" fillId="0" borderId="12" xfId="0" applyNumberFormat="1" applyFont="1" applyBorder="1" applyAlignment="1">
      <alignment horizontal="right" vertical="top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vertical="top" wrapText="1"/>
    </xf>
    <xf numFmtId="165" fontId="21" fillId="0" borderId="12" xfId="1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166" fontId="1" fillId="0" borderId="12" xfId="0" applyNumberFormat="1" applyFont="1" applyBorder="1" applyAlignment="1">
      <alignment horizontal="right"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right" vertical="top" wrapText="1"/>
    </xf>
    <xf numFmtId="15" fontId="1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4" fontId="3" fillId="0" borderId="1" xfId="1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67" fontId="11" fillId="0" borderId="9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right" vertical="center"/>
    </xf>
    <xf numFmtId="15" fontId="11" fillId="0" borderId="1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left" vertical="center" wrapText="1"/>
    </xf>
    <xf numFmtId="165" fontId="11" fillId="0" borderId="9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4" fillId="0" borderId="0" xfId="0" applyFont="1"/>
    <xf numFmtId="165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3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wrapText="1"/>
    </xf>
    <xf numFmtId="0" fontId="2" fillId="0" borderId="3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3" fillId="0" borderId="28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44060</xdr:colOff>
      <xdr:row>4</xdr:row>
      <xdr:rowOff>1559701</xdr:rowOff>
    </xdr:from>
    <xdr:to>
      <xdr:col>4</xdr:col>
      <xdr:colOff>266308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50846" y="34647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358733</xdr:colOff>
      <xdr:row>4</xdr:row>
      <xdr:rowOff>1793670</xdr:rowOff>
    </xdr:from>
    <xdr:to>
      <xdr:col>23</xdr:col>
      <xdr:colOff>667986</xdr:colOff>
      <xdr:row>4</xdr:row>
      <xdr:rowOff>2078182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544804" y="3698670"/>
          <a:ext cx="309253" cy="28451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5</xdr:row>
      <xdr:rowOff>104939</xdr:rowOff>
    </xdr:from>
    <xdr:to>
      <xdr:col>7</xdr:col>
      <xdr:colOff>333995</xdr:colOff>
      <xdr:row>5</xdr:row>
      <xdr:rowOff>201920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008AF98-D531-4A2E-8286-3AF4ACF78215}"/>
            </a:ext>
          </a:extLst>
        </xdr:cNvPr>
        <xdr:cNvSpPr/>
      </xdr:nvSpPr>
      <xdr:spPr>
        <a:xfrm>
          <a:off x="5872102" y="11677814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5</xdr:row>
      <xdr:rowOff>95250</xdr:rowOff>
    </xdr:from>
    <xdr:to>
      <xdr:col>4</xdr:col>
      <xdr:colOff>319768</xdr:colOff>
      <xdr:row>5</xdr:row>
      <xdr:rowOff>192231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8DC4FA7-DB7D-4D5B-832D-BACD78382ECE}"/>
            </a:ext>
          </a:extLst>
        </xdr:cNvPr>
        <xdr:cNvSpPr/>
      </xdr:nvSpPr>
      <xdr:spPr>
        <a:xfrm>
          <a:off x="4762500" y="11668125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254000</xdr:colOff>
      <xdr:row>5</xdr:row>
      <xdr:rowOff>47625</xdr:rowOff>
    </xdr:from>
    <xdr:to>
      <xdr:col>23</xdr:col>
      <xdr:colOff>563253</xdr:colOff>
      <xdr:row>5</xdr:row>
      <xdr:rowOff>227362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FA993E8-F5EB-42C2-ABB2-867D52B577D7}"/>
            </a:ext>
          </a:extLst>
        </xdr:cNvPr>
        <xdr:cNvSpPr/>
      </xdr:nvSpPr>
      <xdr:spPr>
        <a:xfrm>
          <a:off x="20780375" y="10556875"/>
          <a:ext cx="309253" cy="1797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sym typeface="Wingdings"/>
            </a:rPr>
            <a:t>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10</xdr:row>
      <xdr:rowOff>104939</xdr:rowOff>
    </xdr:from>
    <xdr:to>
      <xdr:col>7</xdr:col>
      <xdr:colOff>333995</xdr:colOff>
      <xdr:row>10</xdr:row>
      <xdr:rowOff>201920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29F05709-E34A-4362-9007-A289BF77BF1B}"/>
            </a:ext>
          </a:extLst>
        </xdr:cNvPr>
        <xdr:cNvSpPr/>
      </xdr:nvSpPr>
      <xdr:spPr>
        <a:xfrm>
          <a:off x="5885709" y="4159868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10</xdr:row>
      <xdr:rowOff>95250</xdr:rowOff>
    </xdr:from>
    <xdr:to>
      <xdr:col>4</xdr:col>
      <xdr:colOff>319768</xdr:colOff>
      <xdr:row>10</xdr:row>
      <xdr:rowOff>192231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73CBD1E8-B5F8-48C3-98B9-E2549DF49528}"/>
            </a:ext>
          </a:extLst>
        </xdr:cNvPr>
        <xdr:cNvSpPr/>
      </xdr:nvSpPr>
      <xdr:spPr>
        <a:xfrm>
          <a:off x="4769304" y="4150179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14</xdr:row>
      <xdr:rowOff>104939</xdr:rowOff>
    </xdr:from>
    <xdr:to>
      <xdr:col>7</xdr:col>
      <xdr:colOff>333995</xdr:colOff>
      <xdr:row>14</xdr:row>
      <xdr:rowOff>201920</xdr:rowOff>
    </xdr:to>
    <xdr:sp macro="" textlink="">
      <xdr:nvSpPr>
        <xdr:cNvPr id="7" name="Rectangle 20">
          <a:extLst>
            <a:ext uri="{FF2B5EF4-FFF2-40B4-BE49-F238E27FC236}">
              <a16:creationId xmlns:a16="http://schemas.microsoft.com/office/drawing/2014/main" id="{14EA7383-9E99-4324-BB2B-93B41A935BA5}"/>
            </a:ext>
          </a:extLst>
        </xdr:cNvPr>
        <xdr:cNvSpPr/>
      </xdr:nvSpPr>
      <xdr:spPr>
        <a:xfrm>
          <a:off x="6048995" y="5504253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14</xdr:row>
      <xdr:rowOff>95250</xdr:rowOff>
    </xdr:from>
    <xdr:to>
      <xdr:col>4</xdr:col>
      <xdr:colOff>319768</xdr:colOff>
      <xdr:row>14</xdr:row>
      <xdr:rowOff>192231</xdr:rowOff>
    </xdr:to>
    <xdr:sp macro="" textlink="">
      <xdr:nvSpPr>
        <xdr:cNvPr id="16" name="Rectangle 21">
          <a:extLst>
            <a:ext uri="{FF2B5EF4-FFF2-40B4-BE49-F238E27FC236}">
              <a16:creationId xmlns:a16="http://schemas.microsoft.com/office/drawing/2014/main" id="{FD64D4ED-2C97-45F6-9BFD-99B6071332A1}"/>
            </a:ext>
          </a:extLst>
        </xdr:cNvPr>
        <xdr:cNvSpPr/>
      </xdr:nvSpPr>
      <xdr:spPr>
        <a:xfrm>
          <a:off x="4891768" y="5494564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3"/>
  <sheetViews>
    <sheetView view="pageBreakPreview" topLeftCell="C1" zoomScale="80" zoomScaleNormal="366" zoomScaleSheetLayoutView="80" workbookViewId="0">
      <selection activeCell="M8" sqref="M8"/>
    </sheetView>
  </sheetViews>
  <sheetFormatPr defaultColWidth="8.88671875" defaultRowHeight="19.8"/>
  <cols>
    <col min="1" max="1" width="8.6640625" style="29" customWidth="1"/>
    <col min="2" max="2" width="39.88671875" style="30" customWidth="1"/>
    <col min="3" max="3" width="17.109375" style="31" customWidth="1"/>
    <col min="4" max="4" width="12.109375" style="31" customWidth="1"/>
    <col min="5" max="5" width="11.88671875" style="32" customWidth="1"/>
    <col min="6" max="6" width="40.6640625" style="33" customWidth="1"/>
    <col min="7" max="7" width="18.88671875" style="34" customWidth="1"/>
    <col min="8" max="8" width="26.109375" style="35" customWidth="1"/>
    <col min="9" max="9" width="11" style="36" bestFit="1" customWidth="1"/>
    <col min="10" max="10" width="17.6640625" style="37" customWidth="1"/>
    <col min="11" max="11" width="15.6640625" style="38" bestFit="1" customWidth="1"/>
    <col min="12" max="12" width="14.44140625" style="32" customWidth="1"/>
    <col min="13" max="13" width="42" style="120" bestFit="1" customWidth="1"/>
    <col min="14" max="16384" width="8.88671875" style="28"/>
  </cols>
  <sheetData>
    <row r="1" spans="1:140" s="23" customFormat="1" ht="28.8">
      <c r="A1" s="126" t="s">
        <v>24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0"/>
    </row>
    <row r="2" spans="1:140" s="24" customFormat="1" ht="28.8">
      <c r="A2" s="128" t="s">
        <v>45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0"/>
    </row>
    <row r="3" spans="1:140" s="24" customFormat="1" ht="28.8">
      <c r="A3" s="128" t="s">
        <v>44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0"/>
    </row>
    <row r="4" spans="1:140" s="24" customFormat="1" ht="28.8">
      <c r="A4" s="130" t="s">
        <v>61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20"/>
    </row>
    <row r="5" spans="1:140" s="27" customFormat="1" ht="102.75" customHeight="1">
      <c r="A5" s="25" t="s">
        <v>25</v>
      </c>
      <c r="B5" s="26" t="s">
        <v>26</v>
      </c>
      <c r="C5" s="26" t="s">
        <v>32</v>
      </c>
      <c r="D5" s="25" t="s">
        <v>27</v>
      </c>
      <c r="E5" s="26" t="s">
        <v>28</v>
      </c>
      <c r="F5" s="132" t="s">
        <v>29</v>
      </c>
      <c r="G5" s="133"/>
      <c r="H5" s="134" t="s">
        <v>30</v>
      </c>
      <c r="I5" s="135"/>
      <c r="J5" s="26" t="s">
        <v>33</v>
      </c>
      <c r="K5" s="136" t="s">
        <v>36</v>
      </c>
      <c r="L5" s="137"/>
      <c r="M5" s="121"/>
    </row>
    <row r="6" spans="1:140" s="100" customFormat="1" ht="105">
      <c r="A6" s="66">
        <v>1</v>
      </c>
      <c r="B6" s="97" t="s">
        <v>46</v>
      </c>
      <c r="C6" s="101">
        <f>8138000/1000000</f>
        <v>8.1379999999999999</v>
      </c>
      <c r="D6" s="101">
        <f>8715285.95/1000000</f>
        <v>8.7152859499999984</v>
      </c>
      <c r="E6" s="66" t="s">
        <v>42</v>
      </c>
      <c r="F6" s="7" t="s">
        <v>53</v>
      </c>
      <c r="G6" s="101">
        <f>7686000/1000000</f>
        <v>7.6859999999999999</v>
      </c>
      <c r="H6" s="7" t="s">
        <v>53</v>
      </c>
      <c r="I6" s="101">
        <f>7686000/1000000</f>
        <v>7.6859999999999999</v>
      </c>
      <c r="J6" s="7" t="s">
        <v>43</v>
      </c>
      <c r="K6" s="112" t="s">
        <v>48</v>
      </c>
      <c r="L6" s="99">
        <v>244169</v>
      </c>
      <c r="M6" s="119" t="s">
        <v>62</v>
      </c>
    </row>
    <row r="7" spans="1:140" s="100" customFormat="1" ht="36.6">
      <c r="A7" s="66">
        <v>2</v>
      </c>
      <c r="B7" s="97" t="s">
        <v>55</v>
      </c>
      <c r="C7" s="101">
        <f>3000000/1000000</f>
        <v>3</v>
      </c>
      <c r="D7" s="101">
        <f>3198476.07/1000000</f>
        <v>3.1984760699999999</v>
      </c>
      <c r="E7" s="66" t="s">
        <v>42</v>
      </c>
      <c r="F7" s="98"/>
      <c r="G7" s="123"/>
      <c r="H7" s="8"/>
      <c r="I7" s="124"/>
      <c r="J7" s="7"/>
      <c r="K7" s="66"/>
      <c r="L7" s="66"/>
      <c r="M7" s="119" t="s">
        <v>63</v>
      </c>
    </row>
    <row r="8" spans="1:140" s="55" customFormat="1" ht="36.6">
      <c r="A8" s="12"/>
      <c r="B8" s="15"/>
      <c r="C8" s="16"/>
      <c r="D8" s="56"/>
      <c r="E8" s="12"/>
      <c r="F8" s="14"/>
      <c r="G8" s="62"/>
      <c r="H8" s="57"/>
      <c r="I8" s="13"/>
      <c r="J8" s="17"/>
      <c r="K8" s="12"/>
      <c r="L8" s="12"/>
      <c r="M8" s="122"/>
    </row>
    <row r="9" spans="1:140" s="55" customFormat="1" ht="36.6">
      <c r="A9" s="12"/>
      <c r="B9" s="15"/>
      <c r="C9" s="16"/>
      <c r="D9" s="56"/>
      <c r="E9" s="12"/>
      <c r="F9" s="14"/>
      <c r="G9" s="62"/>
      <c r="H9" s="57"/>
      <c r="I9" s="13"/>
      <c r="J9" s="17"/>
      <c r="K9" s="12"/>
      <c r="L9" s="12"/>
      <c r="M9" s="122"/>
    </row>
    <row r="10" spans="1:140" s="55" customFormat="1" ht="36.6">
      <c r="A10" s="12"/>
      <c r="B10" s="15"/>
      <c r="C10" s="16"/>
      <c r="D10" s="56"/>
      <c r="E10" s="12"/>
      <c r="F10" s="14"/>
      <c r="G10" s="62"/>
      <c r="H10" s="57"/>
      <c r="I10" s="13"/>
      <c r="J10" s="17"/>
      <c r="K10" s="12"/>
      <c r="L10" s="12"/>
      <c r="M10" s="122"/>
    </row>
    <row r="11" spans="1:140" s="58" customFormat="1" ht="36.6">
      <c r="A11" s="59"/>
      <c r="B11" s="22"/>
      <c r="C11" s="63"/>
      <c r="D11" s="64"/>
      <c r="E11" s="12"/>
      <c r="F11" s="17"/>
      <c r="G11" s="65"/>
      <c r="H11" s="17"/>
      <c r="I11" s="62"/>
      <c r="J11" s="17"/>
      <c r="K11" s="19"/>
      <c r="L11" s="61"/>
      <c r="M11" s="122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60"/>
    </row>
    <row r="12" spans="1:140" s="58" customFormat="1" ht="36.6">
      <c r="A12" s="59"/>
      <c r="B12" s="22"/>
      <c r="C12" s="63"/>
      <c r="D12" s="22"/>
      <c r="E12" s="12"/>
      <c r="F12" s="17"/>
      <c r="G12" s="65"/>
      <c r="H12" s="57"/>
      <c r="I12" s="13"/>
      <c r="J12" s="17"/>
      <c r="K12" s="12"/>
      <c r="L12" s="61"/>
      <c r="M12" s="122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60"/>
    </row>
    <row r="13" spans="1:140" s="58" customFormat="1" ht="37.200000000000003" thickBot="1">
      <c r="A13" s="88"/>
      <c r="B13" s="89"/>
      <c r="C13" s="90"/>
      <c r="D13" s="89"/>
      <c r="E13" s="91"/>
      <c r="F13" s="92"/>
      <c r="G13" s="93"/>
      <c r="H13" s="94"/>
      <c r="I13" s="95"/>
      <c r="J13" s="92"/>
      <c r="K13" s="91"/>
      <c r="L13" s="96"/>
      <c r="M13" s="122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60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"/>
  <sheetViews>
    <sheetView tabSelected="1" zoomScale="70" zoomScaleNormal="70" workbookViewId="0">
      <pane ySplit="1" topLeftCell="A2" activePane="bottomLeft" state="frozen"/>
      <selection pane="bottomLeft" activeCell="Q9" sqref="Q9"/>
    </sheetView>
  </sheetViews>
  <sheetFormatPr defaultColWidth="9.109375" defaultRowHeight="21"/>
  <cols>
    <col min="1" max="1" width="5.6640625" style="2" customWidth="1"/>
    <col min="2" max="2" width="40.6640625" style="4" customWidth="1"/>
    <col min="3" max="3" width="18.6640625" style="2" customWidth="1"/>
    <col min="4" max="4" width="5.5546875" style="6" customWidth="1"/>
    <col min="5" max="8" width="5.5546875" style="5" customWidth="1"/>
    <col min="9" max="9" width="10.88671875" style="1" bestFit="1" customWidth="1"/>
    <col min="10" max="10" width="15" style="1" customWidth="1"/>
    <col min="11" max="12" width="12" style="1" bestFit="1" customWidth="1"/>
    <col min="13" max="13" width="13.6640625" style="1" customWidth="1"/>
    <col min="14" max="14" width="15.5546875" style="1" customWidth="1"/>
    <col min="15" max="15" width="12.109375" style="1" bestFit="1" customWidth="1"/>
    <col min="16" max="16" width="11.88671875" style="1" bestFit="1" customWidth="1"/>
    <col min="17" max="17" width="16.6640625" style="1" customWidth="1"/>
    <col min="18" max="18" width="17.6640625" style="68" bestFit="1" customWidth="1"/>
    <col min="19" max="19" width="16.109375" style="1" customWidth="1"/>
    <col min="20" max="20" width="12.109375" style="1" customWidth="1"/>
    <col min="21" max="21" width="18.5546875" style="1" bestFit="1" customWidth="1"/>
    <col min="22" max="22" width="13.33203125" style="1" customWidth="1"/>
    <col min="23" max="23" width="17.6640625" style="4" customWidth="1"/>
    <col min="24" max="24" width="12.6640625" style="18" customWidth="1"/>
    <col min="25" max="25" width="9" style="1" customWidth="1"/>
    <col min="26" max="26" width="10.44140625" style="1" customWidth="1"/>
    <col min="27" max="27" width="18.6640625" style="1" customWidth="1"/>
    <col min="28" max="16384" width="9.109375" style="1"/>
  </cols>
  <sheetData>
    <row r="1" spans="1:27" ht="33" customHeight="1" thickBot="1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</row>
    <row r="2" spans="1:27" ht="66" customHeight="1" thickBot="1">
      <c r="A2" s="139" t="s">
        <v>64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1"/>
    </row>
    <row r="3" spans="1:27" ht="26.25" customHeight="1">
      <c r="A3" s="142" t="s">
        <v>0</v>
      </c>
      <c r="B3" s="145" t="s">
        <v>1</v>
      </c>
      <c r="C3" s="145" t="s">
        <v>15</v>
      </c>
      <c r="D3" s="148" t="s">
        <v>2</v>
      </c>
      <c r="E3" s="151" t="s">
        <v>3</v>
      </c>
      <c r="F3" s="151" t="s">
        <v>4</v>
      </c>
      <c r="G3" s="151" t="s">
        <v>5</v>
      </c>
      <c r="H3" s="154" t="s">
        <v>6</v>
      </c>
      <c r="I3" s="159" t="s">
        <v>7</v>
      </c>
      <c r="J3" s="160"/>
      <c r="K3" s="160"/>
      <c r="L3" s="160"/>
      <c r="M3" s="160"/>
      <c r="N3" s="160"/>
      <c r="O3" s="160"/>
      <c r="P3" s="161"/>
      <c r="Q3" s="162" t="s">
        <v>8</v>
      </c>
      <c r="R3" s="163"/>
      <c r="S3" s="163"/>
      <c r="T3" s="164"/>
      <c r="U3" s="164"/>
      <c r="V3" s="165"/>
      <c r="W3" s="166" t="s">
        <v>10</v>
      </c>
      <c r="X3" s="167"/>
      <c r="Y3" s="167"/>
      <c r="Z3" s="167"/>
      <c r="AA3" s="168"/>
    </row>
    <row r="4" spans="1:27" s="3" customFormat="1" ht="24" customHeight="1">
      <c r="A4" s="143"/>
      <c r="B4" s="146"/>
      <c r="C4" s="146"/>
      <c r="D4" s="149"/>
      <c r="E4" s="152"/>
      <c r="F4" s="152"/>
      <c r="G4" s="152"/>
      <c r="H4" s="155"/>
      <c r="I4" s="169" t="s">
        <v>16</v>
      </c>
      <c r="J4" s="170" t="s">
        <v>17</v>
      </c>
      <c r="K4" s="170" t="s">
        <v>11</v>
      </c>
      <c r="L4" s="170" t="s">
        <v>12</v>
      </c>
      <c r="M4" s="170" t="s">
        <v>13</v>
      </c>
      <c r="N4" s="170" t="s">
        <v>37</v>
      </c>
      <c r="O4" s="170" t="s">
        <v>40</v>
      </c>
      <c r="P4" s="173" t="s">
        <v>14</v>
      </c>
      <c r="Q4" s="169" t="s">
        <v>22</v>
      </c>
      <c r="R4" s="176" t="s">
        <v>39</v>
      </c>
      <c r="S4" s="170" t="s">
        <v>38</v>
      </c>
      <c r="T4" s="170" t="s">
        <v>18</v>
      </c>
      <c r="U4" s="170" t="s">
        <v>41</v>
      </c>
      <c r="V4" s="173" t="s">
        <v>19</v>
      </c>
      <c r="W4" s="169" t="s">
        <v>20</v>
      </c>
      <c r="X4" s="171" t="s">
        <v>9</v>
      </c>
      <c r="Y4" s="172"/>
      <c r="Z4" s="157" t="s">
        <v>31</v>
      </c>
      <c r="AA4" s="158"/>
    </row>
    <row r="5" spans="1:27" s="3" customFormat="1" ht="168.6" thickBot="1">
      <c r="A5" s="144"/>
      <c r="B5" s="147"/>
      <c r="C5" s="147"/>
      <c r="D5" s="150"/>
      <c r="E5" s="153"/>
      <c r="F5" s="153"/>
      <c r="G5" s="153"/>
      <c r="H5" s="156"/>
      <c r="I5" s="144"/>
      <c r="J5" s="147"/>
      <c r="K5" s="147"/>
      <c r="L5" s="147"/>
      <c r="M5" s="147"/>
      <c r="N5" s="147"/>
      <c r="O5" s="147"/>
      <c r="P5" s="174"/>
      <c r="Q5" s="175"/>
      <c r="R5" s="177"/>
      <c r="S5" s="147"/>
      <c r="T5" s="147"/>
      <c r="U5" s="147"/>
      <c r="V5" s="174"/>
      <c r="W5" s="175"/>
      <c r="X5" s="9" t="s">
        <v>21</v>
      </c>
      <c r="Y5" s="9" t="s">
        <v>23</v>
      </c>
      <c r="Z5" s="11" t="s">
        <v>34</v>
      </c>
      <c r="AA5" s="10" t="s">
        <v>35</v>
      </c>
    </row>
    <row r="6" spans="1:27" s="3" customFormat="1" ht="21.9" customHeight="1">
      <c r="A6" s="39">
        <v>1</v>
      </c>
      <c r="B6" s="114" t="s">
        <v>46</v>
      </c>
      <c r="C6" s="113">
        <f>8138000/1000000</f>
        <v>8.1379999999999999</v>
      </c>
      <c r="D6" s="41"/>
      <c r="E6" s="21"/>
      <c r="F6" s="21"/>
      <c r="G6" s="21"/>
      <c r="H6" s="46"/>
      <c r="I6" s="106" t="s">
        <v>47</v>
      </c>
      <c r="J6" s="101">
        <f>8715285.95/1000000</f>
        <v>8.7152859499999984</v>
      </c>
      <c r="K6" s="43">
        <v>244119</v>
      </c>
      <c r="L6" s="43">
        <v>244126</v>
      </c>
      <c r="M6" s="43">
        <v>244147</v>
      </c>
      <c r="N6" s="47" t="s">
        <v>48</v>
      </c>
      <c r="O6" s="43">
        <v>244169</v>
      </c>
      <c r="P6" s="43">
        <v>244305</v>
      </c>
      <c r="Q6" s="54" t="s">
        <v>49</v>
      </c>
      <c r="R6" s="110" t="s">
        <v>52</v>
      </c>
      <c r="S6" s="111">
        <v>68059168371</v>
      </c>
      <c r="T6" s="113">
        <f>7686000/1000000</f>
        <v>7.6859999999999999</v>
      </c>
      <c r="U6" s="116"/>
      <c r="V6" s="50"/>
      <c r="W6" s="109" t="s">
        <v>49</v>
      </c>
      <c r="X6" s="115"/>
      <c r="Y6" s="44"/>
      <c r="Z6" s="118">
        <f>1152900/1000000</f>
        <v>1.1529</v>
      </c>
      <c r="AA6" s="117" t="s">
        <v>54</v>
      </c>
    </row>
    <row r="7" spans="1:27" s="3" customFormat="1" ht="21.9" customHeight="1">
      <c r="A7" s="39"/>
      <c r="B7" s="20"/>
      <c r="C7" s="40"/>
      <c r="D7" s="41"/>
      <c r="E7" s="21"/>
      <c r="F7" s="21"/>
      <c r="G7" s="21"/>
      <c r="H7" s="46"/>
      <c r="I7" s="107"/>
      <c r="J7" s="47"/>
      <c r="K7" s="43"/>
      <c r="L7" s="43"/>
      <c r="M7" s="43"/>
      <c r="N7" s="102"/>
      <c r="O7" s="43"/>
      <c r="P7" s="48"/>
      <c r="Q7" s="54" t="s">
        <v>50</v>
      </c>
      <c r="R7" s="67"/>
      <c r="S7" s="54"/>
      <c r="T7" s="49"/>
      <c r="U7" s="42"/>
      <c r="V7" s="50"/>
      <c r="W7" s="109" t="s">
        <v>50</v>
      </c>
      <c r="X7" s="52"/>
      <c r="Y7" s="44"/>
      <c r="Z7" s="118">
        <f>1921500/1000000</f>
        <v>1.9215</v>
      </c>
      <c r="AA7" s="117" t="s">
        <v>57</v>
      </c>
    </row>
    <row r="8" spans="1:27" s="3" customFormat="1" ht="21.9" customHeight="1">
      <c r="A8" s="39"/>
      <c r="B8" s="20"/>
      <c r="C8" s="40"/>
      <c r="D8" s="41"/>
      <c r="E8" s="21"/>
      <c r="F8" s="21"/>
      <c r="G8" s="21"/>
      <c r="H8" s="46"/>
      <c r="I8" s="107"/>
      <c r="J8" s="47"/>
      <c r="K8" s="43"/>
      <c r="L8" s="43"/>
      <c r="M8" s="43"/>
      <c r="N8" s="103"/>
      <c r="O8" s="43"/>
      <c r="P8" s="48"/>
      <c r="Q8" s="54" t="s">
        <v>51</v>
      </c>
      <c r="R8" s="67"/>
      <c r="S8" s="54"/>
      <c r="T8" s="49"/>
      <c r="U8" s="42"/>
      <c r="V8" s="50"/>
      <c r="W8" s="109" t="s">
        <v>51</v>
      </c>
      <c r="X8" s="52"/>
      <c r="Y8" s="44"/>
      <c r="Z8" s="118">
        <f>4611600/1000000</f>
        <v>4.6116000000000001</v>
      </c>
      <c r="AA8" s="125" t="s">
        <v>59</v>
      </c>
    </row>
    <row r="9" spans="1:27" s="3" customFormat="1" ht="21.9" customHeight="1">
      <c r="A9" s="39"/>
      <c r="B9" s="20"/>
      <c r="C9" s="40"/>
      <c r="D9" s="41"/>
      <c r="E9" s="21"/>
      <c r="F9" s="21"/>
      <c r="G9" s="21"/>
      <c r="H9" s="46"/>
      <c r="I9" s="107"/>
      <c r="J9" s="47"/>
      <c r="K9" s="43"/>
      <c r="L9" s="43"/>
      <c r="M9" s="43"/>
      <c r="N9" s="103"/>
      <c r="O9" s="43"/>
      <c r="P9" s="48"/>
      <c r="Q9" s="54"/>
      <c r="R9" s="67"/>
      <c r="S9" s="54"/>
      <c r="T9" s="49"/>
      <c r="U9" s="42"/>
      <c r="V9" s="50"/>
      <c r="W9" s="109"/>
      <c r="X9" s="52"/>
      <c r="Y9" s="44"/>
      <c r="Z9" s="104"/>
      <c r="AA9" s="125" t="s">
        <v>60</v>
      </c>
    </row>
    <row r="10" spans="1:27" s="3" customFormat="1" ht="21.9" customHeight="1">
      <c r="A10" s="39"/>
      <c r="B10" s="20"/>
      <c r="C10" s="40"/>
      <c r="D10" s="41"/>
      <c r="E10" s="21"/>
      <c r="F10" s="21"/>
      <c r="G10" s="21"/>
      <c r="H10" s="46"/>
      <c r="I10" s="107"/>
      <c r="J10" s="47"/>
      <c r="K10" s="43"/>
      <c r="L10" s="43"/>
      <c r="M10" s="43"/>
      <c r="N10" s="103"/>
      <c r="O10" s="43"/>
      <c r="P10" s="48"/>
      <c r="Q10" s="54"/>
      <c r="R10" s="67"/>
      <c r="S10" s="54"/>
      <c r="T10" s="49"/>
      <c r="U10" s="42"/>
      <c r="V10" s="50"/>
      <c r="W10" s="109"/>
      <c r="X10" s="52"/>
      <c r="Y10" s="44"/>
      <c r="Z10" s="104"/>
      <c r="AA10" s="105"/>
    </row>
    <row r="11" spans="1:27" s="3" customFormat="1" ht="21.9" customHeight="1">
      <c r="A11" s="39"/>
      <c r="B11" s="20" t="s">
        <v>55</v>
      </c>
      <c r="C11" s="113">
        <f>3000000/1000000</f>
        <v>3</v>
      </c>
      <c r="D11" s="41"/>
      <c r="E11" s="21"/>
      <c r="F11" s="21"/>
      <c r="G11" s="21"/>
      <c r="H11" s="46"/>
      <c r="I11" s="106" t="s">
        <v>58</v>
      </c>
      <c r="J11" s="113">
        <f>3198476.07/1000000</f>
        <v>3.1984760699999999</v>
      </c>
      <c r="K11" s="43">
        <v>244329</v>
      </c>
      <c r="L11" s="43">
        <v>244343</v>
      </c>
      <c r="M11" s="178" t="s">
        <v>67</v>
      </c>
      <c r="N11" s="103"/>
      <c r="O11" s="43"/>
      <c r="P11" s="48"/>
      <c r="Q11" s="54"/>
      <c r="R11" s="67"/>
      <c r="S11" s="54"/>
      <c r="T11" s="49"/>
      <c r="U11" s="42"/>
      <c r="V11" s="50"/>
      <c r="W11" s="109"/>
      <c r="X11" s="52"/>
      <c r="Y11" s="44"/>
      <c r="Z11" s="104"/>
      <c r="AA11" s="105"/>
    </row>
    <row r="12" spans="1:27" s="3" customFormat="1" ht="21.9" customHeight="1">
      <c r="A12" s="39"/>
      <c r="B12" s="20" t="s">
        <v>65</v>
      </c>
      <c r="C12" s="40"/>
      <c r="D12" s="41"/>
      <c r="E12" s="21"/>
      <c r="F12" s="21"/>
      <c r="G12" s="21"/>
      <c r="H12" s="46"/>
      <c r="I12" s="107"/>
      <c r="J12" s="47"/>
      <c r="K12" s="43"/>
      <c r="L12" s="43"/>
      <c r="M12" s="43"/>
      <c r="N12" s="47"/>
      <c r="O12" s="43"/>
      <c r="P12" s="48"/>
      <c r="Q12" s="54"/>
      <c r="R12" s="67"/>
      <c r="S12" s="54"/>
      <c r="T12" s="49"/>
      <c r="U12" s="42"/>
      <c r="V12" s="50"/>
      <c r="W12" s="51"/>
      <c r="X12" s="52"/>
      <c r="Y12" s="44"/>
      <c r="Z12" s="104"/>
      <c r="AA12" s="105"/>
    </row>
    <row r="13" spans="1:27" s="3" customFormat="1" ht="21.9" customHeight="1">
      <c r="A13" s="39"/>
      <c r="B13" s="20" t="s">
        <v>66</v>
      </c>
      <c r="C13" s="40"/>
      <c r="D13" s="41"/>
      <c r="E13" s="21"/>
      <c r="F13" s="21"/>
      <c r="G13" s="21"/>
      <c r="H13" s="46"/>
      <c r="I13" s="107"/>
      <c r="J13" s="47"/>
      <c r="K13" s="43"/>
      <c r="L13" s="43"/>
      <c r="M13" s="43"/>
      <c r="N13" s="47"/>
      <c r="O13" s="43"/>
      <c r="P13" s="48"/>
      <c r="Q13" s="54"/>
      <c r="R13" s="67"/>
      <c r="S13" s="54"/>
      <c r="T13" s="49"/>
      <c r="U13" s="42"/>
      <c r="V13" s="50"/>
      <c r="W13" s="51"/>
      <c r="X13" s="52"/>
      <c r="Y13" s="44"/>
      <c r="Z13" s="53"/>
      <c r="AA13" s="45"/>
    </row>
    <row r="14" spans="1:27" s="3" customFormat="1" ht="21.9" customHeight="1">
      <c r="A14" s="39"/>
      <c r="B14" s="20"/>
      <c r="C14" s="40"/>
      <c r="D14" s="41"/>
      <c r="E14" s="21"/>
      <c r="F14" s="21"/>
      <c r="G14" s="21"/>
      <c r="H14" s="46"/>
      <c r="I14" s="107"/>
      <c r="J14" s="47"/>
      <c r="K14" s="43"/>
      <c r="L14" s="43"/>
      <c r="M14" s="43"/>
      <c r="N14" s="47"/>
      <c r="O14" s="43"/>
      <c r="P14" s="48"/>
      <c r="Q14" s="54"/>
      <c r="R14" s="67"/>
      <c r="S14" s="54"/>
      <c r="T14" s="49"/>
      <c r="U14" s="42"/>
      <c r="V14" s="50"/>
      <c r="W14" s="51"/>
      <c r="X14" s="52"/>
      <c r="Y14" s="44"/>
      <c r="Z14" s="53"/>
      <c r="AA14" s="45"/>
    </row>
    <row r="15" spans="1:27" s="3" customFormat="1" ht="21.9" customHeight="1">
      <c r="A15" s="39">
        <v>2</v>
      </c>
      <c r="B15" s="20" t="s">
        <v>55</v>
      </c>
      <c r="C15" s="113">
        <f>3000000/1000000</f>
        <v>3</v>
      </c>
      <c r="D15" s="41"/>
      <c r="E15" s="21"/>
      <c r="F15" s="21"/>
      <c r="G15" s="21"/>
      <c r="H15" s="46"/>
      <c r="I15" s="106" t="s">
        <v>58</v>
      </c>
      <c r="J15" s="113">
        <f>3181084.51/1000000</f>
        <v>3.1810845099999998</v>
      </c>
      <c r="K15" s="43">
        <v>244377</v>
      </c>
      <c r="L15" s="43"/>
      <c r="M15" s="43"/>
      <c r="N15" s="47"/>
      <c r="O15" s="43"/>
      <c r="P15" s="48"/>
      <c r="Q15" s="54"/>
      <c r="R15" s="67"/>
      <c r="S15" s="54"/>
      <c r="T15" s="49"/>
      <c r="U15" s="42"/>
      <c r="V15" s="50"/>
      <c r="W15" s="51"/>
      <c r="X15" s="52"/>
      <c r="Y15" s="44"/>
      <c r="Z15" s="53"/>
      <c r="AA15" s="45"/>
    </row>
    <row r="16" spans="1:27" s="3" customFormat="1" ht="21.9" customHeight="1">
      <c r="A16" s="39"/>
      <c r="B16" s="20"/>
      <c r="C16" s="40"/>
      <c r="D16" s="41"/>
      <c r="E16" s="21"/>
      <c r="F16" s="21"/>
      <c r="G16" s="21"/>
      <c r="H16" s="46"/>
      <c r="I16" s="107"/>
      <c r="J16" s="47"/>
      <c r="K16" s="43"/>
      <c r="L16" s="43"/>
      <c r="M16" s="43"/>
      <c r="N16" s="47"/>
      <c r="O16" s="43"/>
      <c r="P16" s="48"/>
      <c r="Q16" s="54"/>
      <c r="R16" s="67"/>
      <c r="S16" s="54"/>
      <c r="T16" s="49"/>
      <c r="U16" s="42"/>
      <c r="V16" s="50"/>
      <c r="W16" s="51"/>
      <c r="X16" s="52"/>
      <c r="Y16" s="44"/>
      <c r="Z16" s="53"/>
      <c r="AA16" s="45"/>
    </row>
    <row r="17" spans="1:27" s="3" customFormat="1" ht="21.9" customHeight="1" thickBot="1">
      <c r="A17" s="69"/>
      <c r="B17" s="70"/>
      <c r="C17" s="71"/>
      <c r="D17" s="72"/>
      <c r="E17" s="73"/>
      <c r="F17" s="73"/>
      <c r="G17" s="73"/>
      <c r="H17" s="74"/>
      <c r="I17" s="108"/>
      <c r="J17" s="75"/>
      <c r="K17" s="76"/>
      <c r="L17" s="76"/>
      <c r="M17" s="76"/>
      <c r="N17" s="75"/>
      <c r="O17" s="76"/>
      <c r="P17" s="77"/>
      <c r="Q17" s="78"/>
      <c r="R17" s="79"/>
      <c r="S17" s="78"/>
      <c r="T17" s="80"/>
      <c r="U17" s="81"/>
      <c r="V17" s="82"/>
      <c r="W17" s="83"/>
      <c r="X17" s="84"/>
      <c r="Y17" s="85"/>
      <c r="Z17" s="86"/>
      <c r="AA17" s="87"/>
    </row>
  </sheetData>
  <mergeCells count="30">
    <mergeCell ref="X4:Y4"/>
    <mergeCell ref="P4:P5"/>
    <mergeCell ref="Q4:Q5"/>
    <mergeCell ref="T4:T5"/>
    <mergeCell ref="U4:U5"/>
    <mergeCell ref="V4:V5"/>
    <mergeCell ref="W4:W5"/>
    <mergeCell ref="R4:R5"/>
    <mergeCell ref="S4:S5"/>
    <mergeCell ref="K4:K5"/>
    <mergeCell ref="L4:L5"/>
    <mergeCell ref="M4:M5"/>
    <mergeCell ref="N4:N5"/>
    <mergeCell ref="O4:O5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Dell</cp:lastModifiedBy>
  <cp:lastPrinted>2024-04-03T06:57:25Z</cp:lastPrinted>
  <dcterms:created xsi:type="dcterms:W3CDTF">2018-10-03T07:36:52Z</dcterms:created>
  <dcterms:modified xsi:type="dcterms:W3CDTF">2026-02-05T06:45:25Z</dcterms:modified>
</cp:coreProperties>
</file>