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ี.ค.67\"/>
    </mc:Choice>
  </mc:AlternateContent>
  <xr:revisionPtr revIDLastSave="1" documentId="13_ncr:1_{F45669AA-206F-4839-A5CE-CA117EBE99BD}" xr6:coauthVersionLast="36" xr6:coauthVersionMax="36" xr10:uidLastSave="{3E14B157-44F5-463A-B539-61E0C58C814F}"/>
  <bookViews>
    <workbookView xWindow="0" yWindow="0" windowWidth="13380" windowHeight="1018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Z15" i="9" l="1"/>
  <c r="Z12" i="9" l="1"/>
  <c r="Z13" i="9"/>
  <c r="Z14" i="9"/>
  <c r="Z11" i="9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<sst xmlns="http://schemas.openxmlformats.org/spreadsheetml/2006/main" count="145" uniqueCount="84">
  <si>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</si>
  <si>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</si>
  <si>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</si>
  <si>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</si>
  <si>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</si>
  <si>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</si>
  <si>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</si>
  <si>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</si>
  <si>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</si>
  <si>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</si>
  <si>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</si>
  <si>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</si>
  <si>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</si>
  <si>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</si>
  <si>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</si>
  <si>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</si>
  <si>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</si>
  <si>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</si>
  <si>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</si>
  <si>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</si>
  <si>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</si>
  <si>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</si>
  <si>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</si>
  <si>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</si>
  <si>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</si>
  <si>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</si>
  <si>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</si>
  <si>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</si>
  <si>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</si>
  <si>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</si>
  <si>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</si>
  <si>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</si>
  <si>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</si>
  <si>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</si>
  <si>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</si>
  <si>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</si>
  <si>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</si>
  <si>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</si>
  <si>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</si>
  <si>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</si>
  <si>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</si>
  <si>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</si>
  <si>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</si>
  <si>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</si>
  <si>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</si>
  <si>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</si>
  <si>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</si>
  <si>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</si>
  <si>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</si>
  <si>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</si>
  <si>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>ค่าครุภัณฑ์
  ในรอบเดือน มีนาคม 2567 หน่วยงาน สำนักงานอธิการบดี</t>
  </si>
  <si>
    <t>สรุปผลการดำเนินการจัดซื้อจัดจ้างเงินงบประมาณ ในรอบเดือนมีนาคม</t>
  </si>
  <si>
    <t>วันที่ 29 มีนาคม 2567</t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</si>
  <si>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</si>
  <si>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</si>
  <si>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</si>
  <si>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</si>
  <si>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</si>
  <si>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สนอ.ปจ.17/2566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</si>
  <si>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</si>
  <si>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</si>
  <si>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</si>
  <si>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</si>
  <si>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</si>
  <si>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</si>
  <si>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</si>
  <si>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</si>
  <si>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</si>
  <si>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</si>
  <si>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</si>
  <si>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</si>
  <si>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</si>
  <si>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</si>
  <si>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</si>
  <si>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</si>
  <si>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</si>
  <si>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</si>
  <si>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</si>
  <si>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</si>
  <si>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</si>
  <si>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ค่าที่ดินและสิ่งก่อสร้าง
  ในรอบเดือน มีนาคม 2567 หน่วยงาน สำนักงานอธิการบดี กองงาน วิทยาเขตปราจีนบุรี</t>
  </si>
  <si>
    <t>หน่วยงาน  :  สำนักงานอธิการบดี กองงาน วิทยาเขตปราจีนบุรี</t>
  </si>
  <si>
    <t>อยู่ระหว่างรองบประมาณ</t>
  </si>
  <si>
    <t>012554400xxxx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</si>
</sst>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  <numFmt numFmtId="169" formatCode="0.000000"/>
    <numFmt numFmtId="170" formatCode="0.000"/>
  </numFmts>
  <fonts count="2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21" fillId="0" borderId="1" xfId="1" applyNumberFormat="1" applyFont="1" applyBorder="1" applyAlignment="1">
      <alignment vertical="top" wrapText="1"/>
    </xf>
    <xf numFmtId="166" fontId="12" fillId="0" borderId="1" xfId="0" applyNumberFormat="1" applyFont="1" applyBorder="1" applyAlignment="1">
      <alignment vertical="top" wrapText="1"/>
    </xf>
    <xf numFmtId="169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6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9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0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5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A3" sqref="A3:L3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06" t="s">
        <v>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40" s="56" customFormat="1" ht="28.5">
      <c r="A2" s="208" t="s">
        <v>51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40" s="56" customFormat="1" ht="28.5">
      <c r="A3" s="208" t="s">
        <v>81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1:140" s="56" customFormat="1" ht="28.5">
      <c r="A4" s="210" t="s">
        <v>52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12" t="s">
        <v>32</v>
      </c>
      <c r="G5" s="213"/>
      <c r="H5" s="214" t="s">
        <v>33</v>
      </c>
      <c r="I5" s="215"/>
      <c r="J5" s="58" t="s">
        <v>37</v>
      </c>
      <c r="K5" s="216" t="s">
        <v>42</v>
      </c>
      <c r="L5" s="217"/>
    </row>
    <row r="6" spans="1:140" s="189" customFormat="1" ht="105">
      <c r="A6" s="117">
        <v>1</v>
      </c>
      <c r="B6" s="185" t="s">
        <v>53</v>
      </c>
      <c r="C6" s="186">
        <f>180500000/1000000</f>
        <v>180.5</v>
      </c>
      <c r="D6" s="186">
        <f>188997000/1000000</f>
        <v>188.99700000000001</v>
      </c>
      <c r="E6" s="117" t="s">
        <v>54</v>
      </c>
      <c r="F6" s="187" t="s">
        <v>55</v>
      </c>
      <c r="G6" s="186">
        <f>172000000/1000000</f>
        <v>172</v>
      </c>
      <c r="H6" s="187" t="s">
        <v>56</v>
      </c>
      <c r="I6" s="186">
        <f>172000000/1000000</f>
        <v>172</v>
      </c>
      <c r="J6" s="18" t="s">
        <v>57</v>
      </c>
      <c r="K6" s="117" t="s">
        <v>58</v>
      </c>
      <c r="L6" s="188">
        <v>243322</v>
      </c>
    </row>
    <row r="7" spans="1:140" s="189" customFormat="1" ht="36">
      <c r="A7" s="117">
        <v>2</v>
      </c>
      <c r="B7" s="185" t="s">
        <v>82</v>
      </c>
      <c r="C7" s="190"/>
      <c r="D7" s="190"/>
      <c r="E7" s="18"/>
      <c r="F7" s="18"/>
      <c r="G7" s="191"/>
      <c r="H7" s="24"/>
      <c r="I7" s="18"/>
      <c r="J7" s="18"/>
      <c r="K7" s="18"/>
      <c r="L7" s="18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6"/>
      <c r="B14" s="177"/>
      <c r="C14" s="178"/>
      <c r="D14" s="177"/>
      <c r="E14" s="179"/>
      <c r="F14" s="180"/>
      <c r="G14" s="181"/>
      <c r="H14" s="182"/>
      <c r="I14" s="183"/>
      <c r="J14" s="180"/>
      <c r="K14" s="179"/>
      <c r="L14" s="184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zoomScale="77" zoomScaleNormal="77" workbookViewId="0">
      <selection activeCell="S13" sqref="S13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3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7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66" customHeight="1" thickBot="1">
      <c r="A2" s="229" t="s">
        <v>80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1"/>
    </row>
    <row r="3" spans="1:27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8" t="s">
        <v>7</v>
      </c>
      <c r="J3" s="249"/>
      <c r="K3" s="249"/>
      <c r="L3" s="249"/>
      <c r="M3" s="249"/>
      <c r="N3" s="249"/>
      <c r="O3" s="249"/>
      <c r="P3" s="250"/>
      <c r="Q3" s="251" t="s">
        <v>8</v>
      </c>
      <c r="R3" s="252"/>
      <c r="S3" s="252"/>
      <c r="T3" s="253"/>
      <c r="U3" s="253"/>
      <c r="V3" s="254"/>
      <c r="W3" s="255" t="s">
        <v>10</v>
      </c>
      <c r="X3" s="256"/>
      <c r="Y3" s="256"/>
      <c r="Z3" s="256"/>
      <c r="AA3" s="257"/>
    </row>
    <row r="4" spans="1:27" s="3" customFormat="1" ht="24" customHeight="1">
      <c r="A4" s="233"/>
      <c r="B4" s="236"/>
      <c r="C4" s="236"/>
      <c r="D4" s="238"/>
      <c r="E4" s="241"/>
      <c r="F4" s="241"/>
      <c r="G4" s="241"/>
      <c r="H4" s="244"/>
      <c r="I4" s="222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43</v>
      </c>
      <c r="O4" s="224" t="s">
        <v>47</v>
      </c>
      <c r="P4" s="220" t="s">
        <v>14</v>
      </c>
      <c r="Q4" s="222" t="s">
        <v>25</v>
      </c>
      <c r="R4" s="226" t="s">
        <v>46</v>
      </c>
      <c r="S4" s="224" t="s">
        <v>45</v>
      </c>
      <c r="T4" s="224" t="s">
        <v>18</v>
      </c>
      <c r="U4" s="224" t="s">
        <v>48</v>
      </c>
      <c r="V4" s="220" t="s">
        <v>19</v>
      </c>
      <c r="W4" s="222" t="s">
        <v>20</v>
      </c>
      <c r="X4" s="218" t="s">
        <v>9</v>
      </c>
      <c r="Y4" s="219"/>
      <c r="Z4" s="246" t="s">
        <v>34</v>
      </c>
      <c r="AA4" s="247"/>
    </row>
    <row r="5" spans="1:27" s="3" customFormat="1" ht="168.75" thickBot="1">
      <c r="A5" s="234"/>
      <c r="B5" s="225"/>
      <c r="C5" s="225"/>
      <c r="D5" s="239"/>
      <c r="E5" s="242"/>
      <c r="F5" s="242"/>
      <c r="G5" s="242"/>
      <c r="H5" s="245"/>
      <c r="I5" s="234"/>
      <c r="J5" s="225"/>
      <c r="K5" s="225"/>
      <c r="L5" s="225"/>
      <c r="M5" s="225"/>
      <c r="N5" s="225"/>
      <c r="O5" s="225"/>
      <c r="P5" s="221"/>
      <c r="Q5" s="223"/>
      <c r="R5" s="227"/>
      <c r="S5" s="225"/>
      <c r="T5" s="225"/>
      <c r="U5" s="225"/>
      <c r="V5" s="221"/>
      <c r="W5" s="223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ht="21" customHeight="1">
      <c r="A6" s="198">
        <v>1</v>
      </c>
      <c r="B6" s="199" t="s">
        <v>59</v>
      </c>
      <c r="C6" s="200">
        <f>180500000/1000000</f>
        <v>180.5</v>
      </c>
      <c r="D6" s="165"/>
      <c r="E6" s="192"/>
      <c r="F6" s="166"/>
      <c r="G6" s="166"/>
      <c r="H6" s="167"/>
      <c r="I6" s="203" t="s">
        <v>79</v>
      </c>
      <c r="J6" s="200">
        <f>188997000/1000000</f>
        <v>188.99700000000001</v>
      </c>
      <c r="K6" s="168">
        <v>243171</v>
      </c>
      <c r="L6" s="168">
        <v>243187</v>
      </c>
      <c r="M6" s="168">
        <v>243224</v>
      </c>
      <c r="N6" s="196" t="s">
        <v>61</v>
      </c>
      <c r="O6" s="168">
        <v>243322</v>
      </c>
      <c r="P6" s="169">
        <v>243930</v>
      </c>
      <c r="Q6" s="170" t="s">
        <v>64</v>
      </c>
      <c r="R6" s="171" t="s">
        <v>83</v>
      </c>
      <c r="S6" s="172">
        <v>65107064751</v>
      </c>
      <c r="T6" s="173">
        <f>172000000/1000000</f>
        <v>172</v>
      </c>
      <c r="U6" s="195"/>
      <c r="V6" s="174"/>
      <c r="W6" s="170" t="s">
        <v>69</v>
      </c>
      <c r="X6" s="173"/>
      <c r="Y6" s="175"/>
      <c r="Z6" s="197">
        <f>1720000/1000000</f>
        <v>1.72</v>
      </c>
      <c r="AA6" s="202" t="s">
        <v>68</v>
      </c>
    </row>
    <row r="7" spans="1:27" s="3" customFormat="1">
      <c r="A7" s="75"/>
      <c r="B7" s="52" t="s">
        <v>60</v>
      </c>
      <c r="C7" s="76"/>
      <c r="D7" s="77"/>
      <c r="E7" s="53"/>
      <c r="F7" s="53"/>
      <c r="G7" s="53"/>
      <c r="H7" s="83"/>
      <c r="I7" s="204"/>
      <c r="J7" s="84"/>
      <c r="K7" s="79"/>
      <c r="L7" s="79"/>
      <c r="M7" s="79"/>
      <c r="N7" s="193" t="s">
        <v>62</v>
      </c>
      <c r="O7" s="79"/>
      <c r="P7" s="85"/>
      <c r="Q7" s="91" t="s">
        <v>65</v>
      </c>
      <c r="R7" s="122"/>
      <c r="S7" s="91"/>
      <c r="T7" s="86"/>
      <c r="U7" s="78"/>
      <c r="V7" s="87"/>
      <c r="W7" s="88" t="s">
        <v>67</v>
      </c>
      <c r="X7" s="89"/>
      <c r="Y7" s="80"/>
      <c r="Z7" s="197">
        <f>2580000/1000000</f>
        <v>2.58</v>
      </c>
      <c r="AA7" s="202" t="s">
        <v>70</v>
      </c>
    </row>
    <row r="8" spans="1:27" s="3" customFormat="1">
      <c r="A8" s="75"/>
      <c r="B8" s="52"/>
      <c r="C8" s="76"/>
      <c r="D8" s="77"/>
      <c r="E8" s="53"/>
      <c r="F8" s="53"/>
      <c r="G8" s="53"/>
      <c r="H8" s="83"/>
      <c r="I8" s="204"/>
      <c r="J8" s="84"/>
      <c r="K8" s="79"/>
      <c r="L8" s="79"/>
      <c r="M8" s="79"/>
      <c r="N8" s="194" t="s">
        <v>63</v>
      </c>
      <c r="O8" s="79"/>
      <c r="P8" s="85"/>
      <c r="Q8" s="91" t="s">
        <v>66</v>
      </c>
      <c r="R8" s="122"/>
      <c r="S8" s="91"/>
      <c r="T8" s="86"/>
      <c r="U8" s="78"/>
      <c r="V8" s="87"/>
      <c r="W8" s="88"/>
      <c r="X8" s="89"/>
      <c r="Y8" s="80"/>
      <c r="Z8" s="197">
        <f>1720000/1000000</f>
        <v>1.72</v>
      </c>
      <c r="AA8" s="202" t="s">
        <v>71</v>
      </c>
    </row>
    <row r="9" spans="1:27" s="3" customFormat="1">
      <c r="A9" s="75"/>
      <c r="B9" s="52"/>
      <c r="C9" s="76"/>
      <c r="D9" s="77"/>
      <c r="E9" s="53"/>
      <c r="F9" s="53"/>
      <c r="G9" s="53"/>
      <c r="H9" s="83"/>
      <c r="I9" s="204"/>
      <c r="J9" s="84"/>
      <c r="K9" s="79"/>
      <c r="L9" s="79"/>
      <c r="M9" s="79"/>
      <c r="N9" s="84"/>
      <c r="O9" s="79"/>
      <c r="P9" s="85"/>
      <c r="Q9" s="91"/>
      <c r="R9" s="122"/>
      <c r="S9" s="91"/>
      <c r="T9" s="86"/>
      <c r="U9" s="78"/>
      <c r="V9" s="87"/>
      <c r="W9" s="88"/>
      <c r="X9" s="89"/>
      <c r="Y9" s="80"/>
      <c r="Z9" s="197">
        <f>4300000/1000000</f>
        <v>4.3</v>
      </c>
      <c r="AA9" s="202" t="s">
        <v>72</v>
      </c>
    </row>
    <row r="10" spans="1:27" s="3" customFormat="1">
      <c r="A10" s="75"/>
      <c r="B10" s="52"/>
      <c r="C10" s="76"/>
      <c r="D10" s="77"/>
      <c r="E10" s="53"/>
      <c r="F10" s="53"/>
      <c r="G10" s="53"/>
      <c r="H10" s="83"/>
      <c r="I10" s="204"/>
      <c r="J10" s="84"/>
      <c r="K10" s="79"/>
      <c r="L10" s="79"/>
      <c r="M10" s="79"/>
      <c r="N10" s="84"/>
      <c r="O10" s="79"/>
      <c r="P10" s="85"/>
      <c r="Q10" s="91"/>
      <c r="R10" s="122"/>
      <c r="S10" s="91"/>
      <c r="T10" s="86"/>
      <c r="U10" s="78"/>
      <c r="V10" s="87"/>
      <c r="W10" s="88"/>
      <c r="X10" s="89"/>
      <c r="Y10" s="80"/>
      <c r="Z10" s="197">
        <f>8600000/1000000</f>
        <v>8.6</v>
      </c>
      <c r="AA10" s="202" t="s">
        <v>73</v>
      </c>
    </row>
    <row r="11" spans="1:27" s="3" customFormat="1">
      <c r="A11" s="75"/>
      <c r="B11" s="52"/>
      <c r="C11" s="76"/>
      <c r="D11" s="77"/>
      <c r="E11" s="53"/>
      <c r="F11" s="53"/>
      <c r="G11" s="53"/>
      <c r="H11" s="83"/>
      <c r="I11" s="204"/>
      <c r="J11" s="84"/>
      <c r="K11" s="79"/>
      <c r="L11" s="79"/>
      <c r="M11" s="79"/>
      <c r="N11" s="84"/>
      <c r="O11" s="79"/>
      <c r="P11" s="85"/>
      <c r="Q11" s="91"/>
      <c r="R11" s="122"/>
      <c r="S11" s="91"/>
      <c r="T11" s="86"/>
      <c r="U11" s="78"/>
      <c r="V11" s="87"/>
      <c r="W11" s="88"/>
      <c r="X11" s="89"/>
      <c r="Y11" s="80"/>
      <c r="Z11" s="197">
        <f>8600000/1000000</f>
        <v>8.6</v>
      </c>
      <c r="AA11" s="202" t="s">
        <v>74</v>
      </c>
    </row>
    <row r="12" spans="1:27" s="3" customFormat="1">
      <c r="A12" s="75"/>
      <c r="B12" s="52"/>
      <c r="C12" s="76"/>
      <c r="D12" s="77"/>
      <c r="E12" s="53"/>
      <c r="F12" s="53"/>
      <c r="G12" s="53"/>
      <c r="H12" s="83"/>
      <c r="I12" s="204"/>
      <c r="J12" s="84"/>
      <c r="K12" s="79"/>
      <c r="L12" s="79"/>
      <c r="M12" s="79"/>
      <c r="N12" s="84"/>
      <c r="O12" s="79"/>
      <c r="P12" s="85"/>
      <c r="Q12" s="91"/>
      <c r="R12" s="122"/>
      <c r="S12" s="91"/>
      <c r="T12" s="86"/>
      <c r="U12" s="78"/>
      <c r="V12" s="87"/>
      <c r="W12" s="88"/>
      <c r="X12" s="89"/>
      <c r="Y12" s="80"/>
      <c r="Z12" s="197">
        <f>8600000/1000000</f>
        <v>8.6</v>
      </c>
      <c r="AA12" s="202" t="s">
        <v>75</v>
      </c>
    </row>
    <row r="13" spans="1:27" s="3" customFormat="1">
      <c r="A13" s="75"/>
      <c r="B13" s="52"/>
      <c r="C13" s="76"/>
      <c r="D13" s="77"/>
      <c r="E13" s="53"/>
      <c r="F13" s="53"/>
      <c r="G13" s="53"/>
      <c r="H13" s="83"/>
      <c r="I13" s="204"/>
      <c r="J13" s="84"/>
      <c r="K13" s="79"/>
      <c r="L13" s="79"/>
      <c r="M13" s="79"/>
      <c r="N13" s="84"/>
      <c r="O13" s="79"/>
      <c r="P13" s="85"/>
      <c r="Q13" s="91"/>
      <c r="R13" s="122"/>
      <c r="S13" s="91"/>
      <c r="T13" s="86"/>
      <c r="U13" s="78"/>
      <c r="V13" s="87"/>
      <c r="W13" s="88"/>
      <c r="X13" s="89"/>
      <c r="Y13" s="80"/>
      <c r="Z13" s="197">
        <f>6880000/1000000</f>
        <v>6.88</v>
      </c>
      <c r="AA13" s="202" t="s">
        <v>76</v>
      </c>
    </row>
    <row r="14" spans="1:27" s="3" customFormat="1">
      <c r="A14" s="75"/>
      <c r="B14" s="52"/>
      <c r="C14" s="76"/>
      <c r="D14" s="77"/>
      <c r="E14" s="53"/>
      <c r="F14" s="53"/>
      <c r="G14" s="53"/>
      <c r="H14" s="83"/>
      <c r="I14" s="204"/>
      <c r="J14" s="84"/>
      <c r="K14" s="79"/>
      <c r="L14" s="79"/>
      <c r="M14" s="79"/>
      <c r="N14" s="84"/>
      <c r="O14" s="79"/>
      <c r="P14" s="85"/>
      <c r="Q14" s="91"/>
      <c r="R14" s="122"/>
      <c r="S14" s="91"/>
      <c r="T14" s="86"/>
      <c r="U14" s="78"/>
      <c r="V14" s="87"/>
      <c r="W14" s="88"/>
      <c r="X14" s="89"/>
      <c r="Y14" s="80"/>
      <c r="Z14" s="197">
        <f>5160000/1000000</f>
        <v>5.16</v>
      </c>
      <c r="AA14" s="202" t="s">
        <v>77</v>
      </c>
    </row>
    <row r="15" spans="1:27" s="3" customFormat="1">
      <c r="A15" s="75"/>
      <c r="B15" s="52"/>
      <c r="C15" s="76"/>
      <c r="D15" s="77"/>
      <c r="E15" s="53"/>
      <c r="F15" s="53"/>
      <c r="G15" s="53"/>
      <c r="H15" s="83"/>
      <c r="I15" s="204"/>
      <c r="J15" s="84"/>
      <c r="K15" s="79"/>
      <c r="L15" s="79"/>
      <c r="M15" s="79"/>
      <c r="N15" s="84"/>
      <c r="O15" s="79"/>
      <c r="P15" s="85"/>
      <c r="Q15" s="91"/>
      <c r="R15" s="122"/>
      <c r="S15" s="91"/>
      <c r="T15" s="86"/>
      <c r="U15" s="78"/>
      <c r="V15" s="87"/>
      <c r="W15" s="88"/>
      <c r="X15" s="89"/>
      <c r="Y15" s="80"/>
      <c r="Z15" s="197">
        <f>8600000/1000000</f>
        <v>8.6</v>
      </c>
      <c r="AA15" s="202" t="s">
        <v>78</v>
      </c>
    </row>
    <row r="16" spans="1:27" s="3" customFormat="1">
      <c r="A16" s="75"/>
      <c r="B16" s="52"/>
      <c r="C16" s="76"/>
      <c r="D16" s="77"/>
      <c r="E16" s="53"/>
      <c r="F16" s="53"/>
      <c r="G16" s="53"/>
      <c r="H16" s="83"/>
      <c r="I16" s="204"/>
      <c r="J16" s="84"/>
      <c r="K16" s="79"/>
      <c r="L16" s="79"/>
      <c r="M16" s="79"/>
      <c r="N16" s="84"/>
      <c r="O16" s="79"/>
      <c r="P16" s="85"/>
      <c r="Q16" s="91"/>
      <c r="R16" s="122"/>
      <c r="S16" s="91"/>
      <c r="T16" s="86"/>
      <c r="U16" s="78"/>
      <c r="V16" s="87"/>
      <c r="W16" s="88"/>
      <c r="X16" s="89"/>
      <c r="Y16" s="80"/>
      <c r="Z16" s="197"/>
      <c r="AA16" s="201"/>
    </row>
    <row r="17" spans="1:27" s="3" customFormat="1">
      <c r="A17" s="75"/>
      <c r="B17" s="52"/>
      <c r="C17" s="76"/>
      <c r="D17" s="77"/>
      <c r="E17" s="53"/>
      <c r="F17" s="53"/>
      <c r="G17" s="53"/>
      <c r="H17" s="83"/>
      <c r="I17" s="204"/>
      <c r="J17" s="84"/>
      <c r="K17" s="79"/>
      <c r="L17" s="79"/>
      <c r="M17" s="79"/>
      <c r="N17" s="84"/>
      <c r="O17" s="79"/>
      <c r="P17" s="85"/>
      <c r="Q17" s="91"/>
      <c r="R17" s="122"/>
      <c r="S17" s="91"/>
      <c r="T17" s="86"/>
      <c r="U17" s="78"/>
      <c r="V17" s="87"/>
      <c r="W17" s="88"/>
      <c r="X17" s="89"/>
      <c r="Y17" s="80"/>
      <c r="Z17" s="197"/>
      <c r="AA17" s="201"/>
    </row>
    <row r="18" spans="1:27" s="3" customFormat="1">
      <c r="A18" s="75">
        <v>2</v>
      </c>
      <c r="B18" s="52" t="s">
        <v>82</v>
      </c>
      <c r="C18" s="76"/>
      <c r="D18" s="77"/>
      <c r="E18" s="53"/>
      <c r="F18" s="53"/>
      <c r="G18" s="53"/>
      <c r="H18" s="83"/>
      <c r="I18" s="204"/>
      <c r="J18" s="76"/>
      <c r="K18" s="79"/>
      <c r="L18" s="79"/>
      <c r="M18" s="79"/>
      <c r="N18" s="84"/>
      <c r="O18" s="79"/>
      <c r="P18" s="85"/>
      <c r="Q18" s="91"/>
      <c r="R18" s="122"/>
      <c r="S18" s="91"/>
      <c r="T18" s="86"/>
      <c r="U18" s="78"/>
      <c r="V18" s="87"/>
      <c r="W18" s="88"/>
      <c r="X18" s="89"/>
      <c r="Y18" s="80"/>
      <c r="Z18" s="197"/>
      <c r="AA18" s="201"/>
    </row>
    <row r="19" spans="1:27" s="3" customFormat="1">
      <c r="A19" s="75"/>
      <c r="B19" s="52"/>
      <c r="C19" s="76"/>
      <c r="D19" s="77"/>
      <c r="E19" s="53"/>
      <c r="F19" s="53"/>
      <c r="G19" s="53"/>
      <c r="H19" s="83"/>
      <c r="I19" s="204"/>
      <c r="J19" s="84"/>
      <c r="K19" s="79"/>
      <c r="L19" s="79"/>
      <c r="M19" s="79"/>
      <c r="N19" s="84"/>
      <c r="O19" s="79"/>
      <c r="P19" s="85"/>
      <c r="Q19" s="91"/>
      <c r="R19" s="122"/>
      <c r="S19" s="91"/>
      <c r="T19" s="86"/>
      <c r="U19" s="78"/>
      <c r="V19" s="87"/>
      <c r="W19" s="88"/>
      <c r="X19" s="89"/>
      <c r="Y19" s="80"/>
      <c r="Z19" s="197"/>
      <c r="AA19" s="201"/>
    </row>
    <row r="20" spans="1:27" s="3" customFormat="1">
      <c r="A20" s="75"/>
      <c r="B20" s="52"/>
      <c r="C20" s="76"/>
      <c r="D20" s="77"/>
      <c r="E20" s="53"/>
      <c r="F20" s="53"/>
      <c r="G20" s="53"/>
      <c r="H20" s="83"/>
      <c r="I20" s="204"/>
      <c r="J20" s="84"/>
      <c r="K20" s="79"/>
      <c r="L20" s="79"/>
      <c r="M20" s="79"/>
      <c r="N20" s="84"/>
      <c r="O20" s="79"/>
      <c r="P20" s="85"/>
      <c r="Q20" s="91"/>
      <c r="R20" s="122"/>
      <c r="S20" s="91"/>
      <c r="T20" s="86"/>
      <c r="U20" s="78"/>
      <c r="V20" s="87"/>
      <c r="W20" s="88"/>
      <c r="X20" s="89"/>
      <c r="Y20" s="80"/>
      <c r="Z20" s="197"/>
      <c r="AA20" s="201"/>
    </row>
    <row r="21" spans="1:27" s="3" customFormat="1">
      <c r="A21" s="75"/>
      <c r="B21" s="52"/>
      <c r="C21" s="76"/>
      <c r="D21" s="77"/>
      <c r="E21" s="53"/>
      <c r="F21" s="53"/>
      <c r="G21" s="53"/>
      <c r="H21" s="83"/>
      <c r="I21" s="204"/>
      <c r="J21" s="84"/>
      <c r="K21" s="79"/>
      <c r="L21" s="79"/>
      <c r="M21" s="79"/>
      <c r="N21" s="84"/>
      <c r="O21" s="79"/>
      <c r="P21" s="85"/>
      <c r="Q21" s="91"/>
      <c r="R21" s="122"/>
      <c r="S21" s="91"/>
      <c r="T21" s="86"/>
      <c r="U21" s="78"/>
      <c r="V21" s="87"/>
      <c r="W21" s="88"/>
      <c r="X21" s="89"/>
      <c r="Y21" s="80"/>
      <c r="Z21" s="197"/>
      <c r="AA21" s="201"/>
    </row>
    <row r="22" spans="1:27" s="3" customFormat="1">
      <c r="A22" s="75"/>
      <c r="B22" s="52"/>
      <c r="C22" s="76"/>
      <c r="D22" s="77"/>
      <c r="E22" s="53"/>
      <c r="F22" s="53"/>
      <c r="G22" s="53"/>
      <c r="H22" s="83"/>
      <c r="I22" s="204"/>
      <c r="J22" s="84"/>
      <c r="K22" s="79"/>
      <c r="L22" s="79"/>
      <c r="M22" s="79"/>
      <c r="N22" s="84"/>
      <c r="O22" s="79"/>
      <c r="P22" s="85"/>
      <c r="Q22" s="91"/>
      <c r="R22" s="122"/>
      <c r="S22" s="91"/>
      <c r="T22" s="86"/>
      <c r="U22" s="78"/>
      <c r="V22" s="87"/>
      <c r="W22" s="88"/>
      <c r="X22" s="89"/>
      <c r="Y22" s="80"/>
      <c r="Z22" s="90"/>
      <c r="AA22" s="81"/>
    </row>
    <row r="23" spans="1:27" s="3" customFormat="1">
      <c r="A23" s="75"/>
      <c r="B23" s="52"/>
      <c r="C23" s="76"/>
      <c r="D23" s="77"/>
      <c r="E23" s="53"/>
      <c r="F23" s="53"/>
      <c r="G23" s="53"/>
      <c r="H23" s="83"/>
      <c r="I23" s="204"/>
      <c r="J23" s="84"/>
      <c r="K23" s="79"/>
      <c r="L23" s="79"/>
      <c r="M23" s="79"/>
      <c r="N23" s="84"/>
      <c r="O23" s="79"/>
      <c r="P23" s="85"/>
      <c r="Q23" s="91"/>
      <c r="R23" s="122"/>
      <c r="S23" s="91"/>
      <c r="T23" s="86"/>
      <c r="U23" s="78"/>
      <c r="V23" s="87"/>
      <c r="W23" s="88"/>
      <c r="X23" s="89"/>
      <c r="Y23" s="80"/>
      <c r="Z23" s="90"/>
      <c r="AA23" s="81"/>
    </row>
    <row r="24" spans="1:27" s="3" customFormat="1" ht="21.75" thickBot="1">
      <c r="A24" s="125"/>
      <c r="B24" s="126"/>
      <c r="C24" s="127"/>
      <c r="D24" s="128"/>
      <c r="E24" s="129"/>
      <c r="F24" s="129"/>
      <c r="G24" s="129"/>
      <c r="H24" s="130"/>
      <c r="I24" s="205"/>
      <c r="J24" s="131"/>
      <c r="K24" s="132"/>
      <c r="L24" s="132"/>
      <c r="M24" s="132"/>
      <c r="N24" s="131"/>
      <c r="O24" s="132"/>
      <c r="P24" s="133"/>
      <c r="Q24" s="134"/>
      <c r="R24" s="135"/>
      <c r="S24" s="134"/>
      <c r="T24" s="136"/>
      <c r="U24" s="137"/>
      <c r="V24" s="138"/>
      <c r="W24" s="139"/>
      <c r="X24" s="140"/>
      <c r="Y24" s="141"/>
      <c r="Z24" s="142"/>
      <c r="AA24" s="143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topLeftCell="A4" zoomScale="89" zoomScaleNormal="89" workbookViewId="0">
      <selection activeCell="Q15" sqref="Q1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39" ht="66" customHeight="1" thickBot="1">
      <c r="A2" s="229" t="s">
        <v>50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</row>
    <row r="3" spans="1:39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9" t="s">
        <v>7</v>
      </c>
      <c r="J3" s="249"/>
      <c r="K3" s="249"/>
      <c r="L3" s="249"/>
      <c r="M3" s="249"/>
      <c r="N3" s="249"/>
      <c r="O3" s="249"/>
      <c r="P3" s="250"/>
      <c r="Q3" s="249" t="s">
        <v>8</v>
      </c>
      <c r="R3" s="249"/>
      <c r="S3" s="249"/>
      <c r="T3" s="249"/>
      <c r="U3" s="249"/>
      <c r="V3" s="250"/>
      <c r="W3" s="255" t="s">
        <v>10</v>
      </c>
      <c r="X3" s="256"/>
      <c r="Y3" s="256"/>
      <c r="Z3" s="256"/>
      <c r="AA3" s="257"/>
    </row>
    <row r="4" spans="1:39" s="3" customFormat="1" ht="24" customHeight="1">
      <c r="A4" s="233"/>
      <c r="B4" s="236"/>
      <c r="C4" s="236"/>
      <c r="D4" s="238"/>
      <c r="E4" s="241"/>
      <c r="F4" s="241"/>
      <c r="G4" s="241"/>
      <c r="H4" s="244"/>
      <c r="I4" s="258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41</v>
      </c>
      <c r="O4" s="224" t="s">
        <v>47</v>
      </c>
      <c r="P4" s="220" t="s">
        <v>14</v>
      </c>
      <c r="Q4" s="258" t="s">
        <v>25</v>
      </c>
      <c r="R4" s="226" t="s">
        <v>46</v>
      </c>
      <c r="S4" s="224" t="s">
        <v>45</v>
      </c>
      <c r="T4" s="224" t="s">
        <v>21</v>
      </c>
      <c r="U4" s="224" t="s">
        <v>22</v>
      </c>
      <c r="V4" s="220" t="s">
        <v>19</v>
      </c>
      <c r="W4" s="258" t="s">
        <v>20</v>
      </c>
      <c r="X4" s="218" t="s">
        <v>9</v>
      </c>
      <c r="Y4" s="219"/>
      <c r="Z4" s="246" t="s">
        <v>34</v>
      </c>
      <c r="AA4" s="247"/>
    </row>
    <row r="5" spans="1:39" s="3" customFormat="1" ht="187.5" customHeight="1" thickBot="1">
      <c r="A5" s="234"/>
      <c r="B5" s="225"/>
      <c r="C5" s="225"/>
      <c r="D5" s="239"/>
      <c r="E5" s="242"/>
      <c r="F5" s="242"/>
      <c r="G5" s="242"/>
      <c r="H5" s="245"/>
      <c r="I5" s="262"/>
      <c r="J5" s="225"/>
      <c r="K5" s="225"/>
      <c r="L5" s="225"/>
      <c r="M5" s="225"/>
      <c r="N5" s="225"/>
      <c r="O5" s="225"/>
      <c r="P5" s="221"/>
      <c r="Q5" s="259"/>
      <c r="R5" s="227"/>
      <c r="S5" s="225"/>
      <c r="T5" s="225"/>
      <c r="U5" s="225"/>
      <c r="V5" s="221"/>
      <c r="W5" s="259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zoomScale="60" zoomScaleNormal="60" workbookViewId="0">
      <selection activeCell="AI16" sqref="AI16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7" ht="93.75" customHeight="1" thickBot="1">
      <c r="A2" s="265" t="s">
        <v>49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7"/>
    </row>
    <row r="3" spans="1:27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8" t="s">
        <v>7</v>
      </c>
      <c r="J3" s="249"/>
      <c r="K3" s="249"/>
      <c r="L3" s="249"/>
      <c r="M3" s="249"/>
      <c r="N3" s="249"/>
      <c r="O3" s="249"/>
      <c r="P3" s="250"/>
      <c r="Q3" s="252" t="s">
        <v>8</v>
      </c>
      <c r="R3" s="252"/>
      <c r="S3" s="252"/>
      <c r="T3" s="253"/>
      <c r="U3" s="253"/>
      <c r="V3" s="268"/>
      <c r="W3" s="255" t="s">
        <v>10</v>
      </c>
      <c r="X3" s="256"/>
      <c r="Y3" s="256"/>
      <c r="Z3" s="256"/>
      <c r="AA3" s="257"/>
    </row>
    <row r="4" spans="1:27" s="3" customFormat="1" ht="24" customHeight="1">
      <c r="A4" s="233"/>
      <c r="B4" s="236"/>
      <c r="C4" s="236"/>
      <c r="D4" s="238"/>
      <c r="E4" s="241"/>
      <c r="F4" s="241"/>
      <c r="G4" s="241"/>
      <c r="H4" s="244"/>
      <c r="I4" s="222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41</v>
      </c>
      <c r="O4" s="224" t="s">
        <v>47</v>
      </c>
      <c r="P4" s="220" t="s">
        <v>14</v>
      </c>
      <c r="Q4" s="258" t="s">
        <v>24</v>
      </c>
      <c r="R4" s="226" t="s">
        <v>46</v>
      </c>
      <c r="S4" s="224" t="s">
        <v>45</v>
      </c>
      <c r="T4" s="224" t="s">
        <v>18</v>
      </c>
      <c r="U4" s="224" t="s">
        <v>48</v>
      </c>
      <c r="V4" s="263" t="s">
        <v>19</v>
      </c>
      <c r="W4" s="222" t="s">
        <v>20</v>
      </c>
      <c r="X4" s="218" t="s">
        <v>9</v>
      </c>
      <c r="Y4" s="219"/>
      <c r="Z4" s="246" t="s">
        <v>34</v>
      </c>
      <c r="AA4" s="247"/>
    </row>
    <row r="5" spans="1:27" s="3" customFormat="1" ht="210.75" thickBot="1">
      <c r="A5" s="234"/>
      <c r="B5" s="225"/>
      <c r="C5" s="225"/>
      <c r="D5" s="239"/>
      <c r="E5" s="242"/>
      <c r="F5" s="242"/>
      <c r="G5" s="242"/>
      <c r="H5" s="245"/>
      <c r="I5" s="234"/>
      <c r="J5" s="225"/>
      <c r="K5" s="225"/>
      <c r="L5" s="225"/>
      <c r="M5" s="225"/>
      <c r="N5" s="225"/>
      <c r="O5" s="225"/>
      <c r="P5" s="221"/>
      <c r="Q5" s="259"/>
      <c r="R5" s="227"/>
      <c r="S5" s="225"/>
      <c r="T5" s="225"/>
      <c r="U5" s="225"/>
      <c r="V5" s="264"/>
      <c r="W5" s="223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2024-04-03T06:57:25Z</cp:lastPrinted>
  <dcterms:created xsi:type="dcterms:W3CDTF">2018-10-03T07:36:52Z</dcterms:created>
  <dcterms:modified xsi:type="dcterms:W3CDTF">2024-08-23T09:44:58Z</dcterms:modified>
</cp:coreProperties>
</file>